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35100" windowHeight="117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list'!$F$4</definedName>
    <definedName name="MJ">'Krycí list'!$G$4</definedName>
    <definedName name="Mont">Rekapitulace!$H$25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Položky!$A$1:$G$296</definedName>
    <definedName name="_xlnm.Print_Area" localSheetId="1">Rekapitulace!$A$1:$I$31</definedName>
    <definedName name="PocetMJ">'Krycí list'!$G$7</definedName>
    <definedName name="Poznamka">'Krycí list'!$B$37</definedName>
    <definedName name="Projektant">'Krycí list'!$C$7</definedName>
    <definedName name="PSV">Rekapitulace!$F$25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Rekapitulace!$E$30</definedName>
    <definedName name="VRNnazev">Rekapitulace!$A$30</definedName>
    <definedName name="VRNproc">Rekapitulace!$F$30</definedName>
    <definedName name="VRNzakl">Rekapitulace!$G$30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293" i="3" l="1"/>
  <c r="BC293" i="3"/>
  <c r="BB293" i="3"/>
  <c r="BA293" i="3"/>
  <c r="G293" i="3"/>
  <c r="BD293" i="3" s="1"/>
  <c r="BE290" i="3"/>
  <c r="BC290" i="3"/>
  <c r="BB290" i="3"/>
  <c r="BB296" i="3" s="1"/>
  <c r="F24" i="2" s="1"/>
  <c r="BA290" i="3"/>
  <c r="G290" i="3"/>
  <c r="G24" i="2"/>
  <c r="B24" i="2"/>
  <c r="A24" i="2"/>
  <c r="BE296" i="3"/>
  <c r="I24" i="2" s="1"/>
  <c r="BC296" i="3"/>
  <c r="BA296" i="3"/>
  <c r="E24" i="2" s="1"/>
  <c r="C296" i="3"/>
  <c r="BE286" i="3"/>
  <c r="BD286" i="3"/>
  <c r="BB286" i="3"/>
  <c r="BA286" i="3"/>
  <c r="BA288" i="3" s="1"/>
  <c r="E23" i="2" s="1"/>
  <c r="G286" i="3"/>
  <c r="BC286" i="3" s="1"/>
  <c r="BE283" i="3"/>
  <c r="BC283" i="3"/>
  <c r="BB283" i="3"/>
  <c r="BA283" i="3"/>
  <c r="G283" i="3"/>
  <c r="G288" i="3" s="1"/>
  <c r="I23" i="2"/>
  <c r="B23" i="2"/>
  <c r="A23" i="2"/>
  <c r="BE288" i="3"/>
  <c r="BC288" i="3"/>
  <c r="G23" i="2" s="1"/>
  <c r="C288" i="3"/>
  <c r="BE280" i="3"/>
  <c r="BC280" i="3"/>
  <c r="BB280" i="3"/>
  <c r="BA280" i="3"/>
  <c r="G280" i="3"/>
  <c r="BD280" i="3" s="1"/>
  <c r="BE279" i="3"/>
  <c r="BC279" i="3"/>
  <c r="BB279" i="3"/>
  <c r="BA279" i="3"/>
  <c r="G279" i="3"/>
  <c r="BD279" i="3" s="1"/>
  <c r="BE278" i="3"/>
  <c r="BC278" i="3"/>
  <c r="BB278" i="3"/>
  <c r="BA278" i="3"/>
  <c r="G278" i="3"/>
  <c r="BD278" i="3" s="1"/>
  <c r="BE276" i="3"/>
  <c r="BD276" i="3"/>
  <c r="BB276" i="3"/>
  <c r="BA276" i="3"/>
  <c r="G276" i="3"/>
  <c r="BC276" i="3" s="1"/>
  <c r="BE273" i="3"/>
  <c r="BD273" i="3"/>
  <c r="BB273" i="3"/>
  <c r="BA273" i="3"/>
  <c r="G273" i="3"/>
  <c r="BC273" i="3" s="1"/>
  <c r="BC281" i="3" s="1"/>
  <c r="G22" i="2" s="1"/>
  <c r="E22" i="2"/>
  <c r="B22" i="2"/>
  <c r="A22" i="2"/>
  <c r="BE281" i="3"/>
  <c r="I22" i="2" s="1"/>
  <c r="BA281" i="3"/>
  <c r="G281" i="3"/>
  <c r="C281" i="3"/>
  <c r="BE270" i="3"/>
  <c r="BD270" i="3"/>
  <c r="BC270" i="3"/>
  <c r="BB270" i="3"/>
  <c r="BA270" i="3"/>
  <c r="G270" i="3"/>
  <c r="BE267" i="3"/>
  <c r="BE271" i="3" s="1"/>
  <c r="I21" i="2" s="1"/>
  <c r="BD267" i="3"/>
  <c r="BD271" i="3" s="1"/>
  <c r="H21" i="2" s="1"/>
  <c r="BC267" i="3"/>
  <c r="BA267" i="3"/>
  <c r="BA271" i="3" s="1"/>
  <c r="E21" i="2" s="1"/>
  <c r="G267" i="3"/>
  <c r="G271" i="3" s="1"/>
  <c r="B21" i="2"/>
  <c r="A21" i="2"/>
  <c r="BC271" i="3"/>
  <c r="G21" i="2" s="1"/>
  <c r="C271" i="3"/>
  <c r="BE264" i="3"/>
  <c r="BD264" i="3"/>
  <c r="BC264" i="3"/>
  <c r="BA264" i="3"/>
  <c r="G264" i="3"/>
  <c r="BB264" i="3" s="1"/>
  <c r="BE263" i="3"/>
  <c r="BD263" i="3"/>
  <c r="BC263" i="3"/>
  <c r="BB263" i="3"/>
  <c r="BA263" i="3"/>
  <c r="G263" i="3"/>
  <c r="BE262" i="3"/>
  <c r="BD262" i="3"/>
  <c r="BC262" i="3"/>
  <c r="BA262" i="3"/>
  <c r="G262" i="3"/>
  <c r="BB262" i="3" s="1"/>
  <c r="BE261" i="3"/>
  <c r="BD261" i="3"/>
  <c r="BC261" i="3"/>
  <c r="BB261" i="3"/>
  <c r="BA261" i="3"/>
  <c r="G261" i="3"/>
  <c r="BE260" i="3"/>
  <c r="BD260" i="3"/>
  <c r="BC260" i="3"/>
  <c r="BA260" i="3"/>
  <c r="G260" i="3"/>
  <c r="BB260" i="3" s="1"/>
  <c r="BE258" i="3"/>
  <c r="BD258" i="3"/>
  <c r="BC258" i="3"/>
  <c r="BB258" i="3"/>
  <c r="BA258" i="3"/>
  <c r="G258" i="3"/>
  <c r="BE256" i="3"/>
  <c r="BD256" i="3"/>
  <c r="BC256" i="3"/>
  <c r="BA256" i="3"/>
  <c r="G256" i="3"/>
  <c r="BB256" i="3" s="1"/>
  <c r="BE255" i="3"/>
  <c r="BD255" i="3"/>
  <c r="BC255" i="3"/>
  <c r="BB255" i="3"/>
  <c r="BA255" i="3"/>
  <c r="G255" i="3"/>
  <c r="BE254" i="3"/>
  <c r="BD254" i="3"/>
  <c r="BC254" i="3"/>
  <c r="BA254" i="3"/>
  <c r="G254" i="3"/>
  <c r="BB254" i="3" s="1"/>
  <c r="BE253" i="3"/>
  <c r="BD253" i="3"/>
  <c r="BC253" i="3"/>
  <c r="BB253" i="3"/>
  <c r="BA253" i="3"/>
  <c r="G253" i="3"/>
  <c r="BE251" i="3"/>
  <c r="BD251" i="3"/>
  <c r="BC251" i="3"/>
  <c r="BA251" i="3"/>
  <c r="G251" i="3"/>
  <c r="BB251" i="3" s="1"/>
  <c r="BE250" i="3"/>
  <c r="BD250" i="3"/>
  <c r="BC250" i="3"/>
  <c r="BB250" i="3"/>
  <c r="BA250" i="3"/>
  <c r="G250" i="3"/>
  <c r="BE248" i="3"/>
  <c r="BD248" i="3"/>
  <c r="BC248" i="3"/>
  <c r="BA248" i="3"/>
  <c r="G248" i="3"/>
  <c r="BB248" i="3" s="1"/>
  <c r="BE246" i="3"/>
  <c r="BD246" i="3"/>
  <c r="BC246" i="3"/>
  <c r="BB246" i="3"/>
  <c r="BA246" i="3"/>
  <c r="G246" i="3"/>
  <c r="BE245" i="3"/>
  <c r="BD245" i="3"/>
  <c r="BC245" i="3"/>
  <c r="BA245" i="3"/>
  <c r="G245" i="3"/>
  <c r="BB245" i="3" s="1"/>
  <c r="BE244" i="3"/>
  <c r="BD244" i="3"/>
  <c r="BC244" i="3"/>
  <c r="BB244" i="3"/>
  <c r="BA244" i="3"/>
  <c r="G244" i="3"/>
  <c r="BE242" i="3"/>
  <c r="BD242" i="3"/>
  <c r="BC242" i="3"/>
  <c r="BA242" i="3"/>
  <c r="G242" i="3"/>
  <c r="BB242" i="3" s="1"/>
  <c r="BE241" i="3"/>
  <c r="BD241" i="3"/>
  <c r="BC241" i="3"/>
  <c r="BB241" i="3"/>
  <c r="BA241" i="3"/>
  <c r="G241" i="3"/>
  <c r="BE240" i="3"/>
  <c r="BD240" i="3"/>
  <c r="BC240" i="3"/>
  <c r="BA240" i="3"/>
  <c r="G240" i="3"/>
  <c r="BB240" i="3" s="1"/>
  <c r="BE239" i="3"/>
  <c r="BD239" i="3"/>
  <c r="BC239" i="3"/>
  <c r="BB239" i="3"/>
  <c r="BA239" i="3"/>
  <c r="G239" i="3"/>
  <c r="BE237" i="3"/>
  <c r="BE265" i="3" s="1"/>
  <c r="I20" i="2" s="1"/>
  <c r="BD237" i="3"/>
  <c r="BD265" i="3" s="1"/>
  <c r="H20" i="2" s="1"/>
  <c r="BC237" i="3"/>
  <c r="BA237" i="3"/>
  <c r="BA265" i="3" s="1"/>
  <c r="E20" i="2" s="1"/>
  <c r="G237" i="3"/>
  <c r="G265" i="3" s="1"/>
  <c r="B20" i="2"/>
  <c r="A20" i="2"/>
  <c r="BC265" i="3"/>
  <c r="G20" i="2" s="1"/>
  <c r="C265" i="3"/>
  <c r="BE234" i="3"/>
  <c r="BD234" i="3"/>
  <c r="BC234" i="3"/>
  <c r="BB234" i="3"/>
  <c r="BA234" i="3"/>
  <c r="G234" i="3"/>
  <c r="BE233" i="3"/>
  <c r="BD233" i="3"/>
  <c r="BC233" i="3"/>
  <c r="BC235" i="3" s="1"/>
  <c r="G19" i="2" s="1"/>
  <c r="BB233" i="3"/>
  <c r="G233" i="3"/>
  <c r="BA233" i="3" s="1"/>
  <c r="BE232" i="3"/>
  <c r="BE235" i="3" s="1"/>
  <c r="I19" i="2" s="1"/>
  <c r="BD232" i="3"/>
  <c r="BD235" i="3" s="1"/>
  <c r="H19" i="2" s="1"/>
  <c r="BC232" i="3"/>
  <c r="BB232" i="3"/>
  <c r="G232" i="3"/>
  <c r="G235" i="3" s="1"/>
  <c r="B19" i="2"/>
  <c r="A19" i="2"/>
  <c r="BB235" i="3"/>
  <c r="F19" i="2" s="1"/>
  <c r="C235" i="3"/>
  <c r="BE229" i="3"/>
  <c r="BD229" i="3"/>
  <c r="BC229" i="3"/>
  <c r="BB229" i="3"/>
  <c r="G229" i="3"/>
  <c r="BA229" i="3" s="1"/>
  <c r="BE228" i="3"/>
  <c r="BD228" i="3"/>
  <c r="BC228" i="3"/>
  <c r="BB228" i="3"/>
  <c r="G228" i="3"/>
  <c r="BA228" i="3" s="1"/>
  <c r="BE226" i="3"/>
  <c r="BD226" i="3"/>
  <c r="BC226" i="3"/>
  <c r="BB226" i="3"/>
  <c r="G226" i="3"/>
  <c r="BA226" i="3" s="1"/>
  <c r="BE225" i="3"/>
  <c r="BD225" i="3"/>
  <c r="BC225" i="3"/>
  <c r="BB225" i="3"/>
  <c r="G225" i="3"/>
  <c r="BA225" i="3" s="1"/>
  <c r="BE224" i="3"/>
  <c r="BD224" i="3"/>
  <c r="BC224" i="3"/>
  <c r="BB224" i="3"/>
  <c r="BB230" i="3" s="1"/>
  <c r="F18" i="2" s="1"/>
  <c r="BA224" i="3"/>
  <c r="BA230" i="3" s="1"/>
  <c r="E18" i="2" s="1"/>
  <c r="G224" i="3"/>
  <c r="G18" i="2"/>
  <c r="B18" i="2"/>
  <c r="A18" i="2"/>
  <c r="BE230" i="3"/>
  <c r="I18" i="2" s="1"/>
  <c r="BC230" i="3"/>
  <c r="C230" i="3"/>
  <c r="BE220" i="3"/>
  <c r="BD220" i="3"/>
  <c r="BD222" i="3" s="1"/>
  <c r="BC220" i="3"/>
  <c r="BB220" i="3"/>
  <c r="BB222" i="3" s="1"/>
  <c r="F17" i="2" s="1"/>
  <c r="BA220" i="3"/>
  <c r="BA222" i="3" s="1"/>
  <c r="E17" i="2" s="1"/>
  <c r="G220" i="3"/>
  <c r="G222" i="3" s="1"/>
  <c r="H17" i="2"/>
  <c r="G17" i="2"/>
  <c r="B17" i="2"/>
  <c r="A17" i="2"/>
  <c r="BE222" i="3"/>
  <c r="I17" i="2" s="1"/>
  <c r="BC222" i="3"/>
  <c r="C222" i="3"/>
  <c r="BE217" i="3"/>
  <c r="BD217" i="3"/>
  <c r="BC217" i="3"/>
  <c r="BB217" i="3"/>
  <c r="BA217" i="3"/>
  <c r="G217" i="3"/>
  <c r="BE215" i="3"/>
  <c r="BD215" i="3"/>
  <c r="BC215" i="3"/>
  <c r="BB215" i="3"/>
  <c r="G215" i="3"/>
  <c r="BA215" i="3" s="1"/>
  <c r="BE214" i="3"/>
  <c r="BD214" i="3"/>
  <c r="BC214" i="3"/>
  <c r="BB214" i="3"/>
  <c r="BA214" i="3"/>
  <c r="G214" i="3"/>
  <c r="BE212" i="3"/>
  <c r="BD212" i="3"/>
  <c r="BC212" i="3"/>
  <c r="BB212" i="3"/>
  <c r="G212" i="3"/>
  <c r="BA212" i="3" s="1"/>
  <c r="BE210" i="3"/>
  <c r="BD210" i="3"/>
  <c r="BD218" i="3" s="1"/>
  <c r="H16" i="2" s="1"/>
  <c r="BC210" i="3"/>
  <c r="BB210" i="3"/>
  <c r="G210" i="3"/>
  <c r="BA210" i="3" s="1"/>
  <c r="BA218" i="3" s="1"/>
  <c r="E16" i="2" s="1"/>
  <c r="BE208" i="3"/>
  <c r="BD208" i="3"/>
  <c r="BC208" i="3"/>
  <c r="BC218" i="3" s="1"/>
  <c r="G16" i="2" s="1"/>
  <c r="BB208" i="3"/>
  <c r="BB218" i="3" s="1"/>
  <c r="F16" i="2" s="1"/>
  <c r="G208" i="3"/>
  <c r="BA208" i="3" s="1"/>
  <c r="B16" i="2"/>
  <c r="A16" i="2"/>
  <c r="BE218" i="3"/>
  <c r="I16" i="2" s="1"/>
  <c r="G218" i="3"/>
  <c r="C218" i="3"/>
  <c r="BE205" i="3"/>
  <c r="BD205" i="3"/>
  <c r="BC205" i="3"/>
  <c r="BC206" i="3" s="1"/>
  <c r="G15" i="2" s="1"/>
  <c r="BB205" i="3"/>
  <c r="G205" i="3"/>
  <c r="BA205" i="3" s="1"/>
  <c r="BE204" i="3"/>
  <c r="BE206" i="3" s="1"/>
  <c r="I15" i="2" s="1"/>
  <c r="BD204" i="3"/>
  <c r="BD206" i="3" s="1"/>
  <c r="H15" i="2" s="1"/>
  <c r="BC204" i="3"/>
  <c r="BB204" i="3"/>
  <c r="G204" i="3"/>
  <c r="G206" i="3" s="1"/>
  <c r="B15" i="2"/>
  <c r="A15" i="2"/>
  <c r="BB206" i="3"/>
  <c r="F15" i="2" s="1"/>
  <c r="C206" i="3"/>
  <c r="BE200" i="3"/>
  <c r="BE202" i="3" s="1"/>
  <c r="I14" i="2" s="1"/>
  <c r="BD200" i="3"/>
  <c r="BD202" i="3" s="1"/>
  <c r="H14" i="2" s="1"/>
  <c r="BC200" i="3"/>
  <c r="BB200" i="3"/>
  <c r="G200" i="3"/>
  <c r="G202" i="3" s="1"/>
  <c r="B14" i="2"/>
  <c r="A14" i="2"/>
  <c r="BC202" i="3"/>
  <c r="G14" i="2" s="1"/>
  <c r="BB202" i="3"/>
  <c r="F14" i="2" s="1"/>
  <c r="C202" i="3"/>
  <c r="BE196" i="3"/>
  <c r="BD196" i="3"/>
  <c r="BC196" i="3"/>
  <c r="BB196" i="3"/>
  <c r="G196" i="3"/>
  <c r="BA196" i="3" s="1"/>
  <c r="BE194" i="3"/>
  <c r="BD194" i="3"/>
  <c r="BC194" i="3"/>
  <c r="BB194" i="3"/>
  <c r="G194" i="3"/>
  <c r="BA194" i="3" s="1"/>
  <c r="BE192" i="3"/>
  <c r="BD192" i="3"/>
  <c r="BC192" i="3"/>
  <c r="BB192" i="3"/>
  <c r="G192" i="3"/>
  <c r="BA192" i="3" s="1"/>
  <c r="BE190" i="3"/>
  <c r="BD190" i="3"/>
  <c r="BC190" i="3"/>
  <c r="BB190" i="3"/>
  <c r="G190" i="3"/>
  <c r="BA190" i="3" s="1"/>
  <c r="B13" i="2"/>
  <c r="A13" i="2"/>
  <c r="BE198" i="3"/>
  <c r="I13" i="2" s="1"/>
  <c r="BD198" i="3"/>
  <c r="H13" i="2" s="1"/>
  <c r="BC198" i="3"/>
  <c r="G13" i="2" s="1"/>
  <c r="C198" i="3"/>
  <c r="BE186" i="3"/>
  <c r="BD186" i="3"/>
  <c r="BC186" i="3"/>
  <c r="BC188" i="3" s="1"/>
  <c r="G12" i="2" s="1"/>
  <c r="BB186" i="3"/>
  <c r="BB188" i="3" s="1"/>
  <c r="F12" i="2" s="1"/>
  <c r="G186" i="3"/>
  <c r="BA186" i="3" s="1"/>
  <c r="BE184" i="3"/>
  <c r="BD184" i="3"/>
  <c r="BD188" i="3" s="1"/>
  <c r="BC184" i="3"/>
  <c r="BB184" i="3"/>
  <c r="G184" i="3"/>
  <c r="G188" i="3" s="1"/>
  <c r="H12" i="2"/>
  <c r="B12" i="2"/>
  <c r="A12" i="2"/>
  <c r="BE188" i="3"/>
  <c r="I12" i="2" s="1"/>
  <c r="C188" i="3"/>
  <c r="BE180" i="3"/>
  <c r="BD180" i="3"/>
  <c r="BC180" i="3"/>
  <c r="BB180" i="3"/>
  <c r="G180" i="3"/>
  <c r="BA180" i="3" s="1"/>
  <c r="BE178" i="3"/>
  <c r="BD178" i="3"/>
  <c r="BC178" i="3"/>
  <c r="BB178" i="3"/>
  <c r="G178" i="3"/>
  <c r="BA178" i="3" s="1"/>
  <c r="BE176" i="3"/>
  <c r="BD176" i="3"/>
  <c r="BC176" i="3"/>
  <c r="BB176" i="3"/>
  <c r="BA176" i="3"/>
  <c r="G176" i="3"/>
  <c r="BE174" i="3"/>
  <c r="BD174" i="3"/>
  <c r="BC174" i="3"/>
  <c r="BB174" i="3"/>
  <c r="G174" i="3"/>
  <c r="BA174" i="3" s="1"/>
  <c r="BE172" i="3"/>
  <c r="BE182" i="3" s="1"/>
  <c r="I11" i="2" s="1"/>
  <c r="BD172" i="3"/>
  <c r="BC172" i="3"/>
  <c r="BB172" i="3"/>
  <c r="BA172" i="3"/>
  <c r="G172" i="3"/>
  <c r="BE170" i="3"/>
  <c r="BD170" i="3"/>
  <c r="BC170" i="3"/>
  <c r="BC182" i="3" s="1"/>
  <c r="G11" i="2" s="1"/>
  <c r="BB170" i="3"/>
  <c r="G170" i="3"/>
  <c r="BA170" i="3" s="1"/>
  <c r="BE155" i="3"/>
  <c r="BD155" i="3"/>
  <c r="BC155" i="3"/>
  <c r="BB155" i="3"/>
  <c r="G155" i="3"/>
  <c r="BA155" i="3" s="1"/>
  <c r="BE140" i="3"/>
  <c r="BD140" i="3"/>
  <c r="BC140" i="3"/>
  <c r="BB140" i="3"/>
  <c r="G140" i="3"/>
  <c r="BA140" i="3" s="1"/>
  <c r="BE125" i="3"/>
  <c r="BD125" i="3"/>
  <c r="BC125" i="3"/>
  <c r="BB125" i="3"/>
  <c r="G125" i="3"/>
  <c r="BA125" i="3" s="1"/>
  <c r="BE110" i="3"/>
  <c r="BD110" i="3"/>
  <c r="BC110" i="3"/>
  <c r="BB110" i="3"/>
  <c r="G110" i="3"/>
  <c r="BA110" i="3" s="1"/>
  <c r="B11" i="2"/>
  <c r="A11" i="2"/>
  <c r="BD182" i="3"/>
  <c r="H11" i="2" s="1"/>
  <c r="C182" i="3"/>
  <c r="BE106" i="3"/>
  <c r="BD106" i="3"/>
  <c r="BC106" i="3"/>
  <c r="BB106" i="3"/>
  <c r="G106" i="3"/>
  <c r="BA106" i="3" s="1"/>
  <c r="BE91" i="3"/>
  <c r="BD91" i="3"/>
  <c r="BC91" i="3"/>
  <c r="BB91" i="3"/>
  <c r="G91" i="3"/>
  <c r="BA91" i="3" s="1"/>
  <c r="BA108" i="3" s="1"/>
  <c r="E10" i="2" s="1"/>
  <c r="BE76" i="3"/>
  <c r="BD76" i="3"/>
  <c r="BC76" i="3"/>
  <c r="BB76" i="3"/>
  <c r="G76" i="3"/>
  <c r="BA76" i="3" s="1"/>
  <c r="BE61" i="3"/>
  <c r="BD61" i="3"/>
  <c r="BC61" i="3"/>
  <c r="BB61" i="3"/>
  <c r="BA61" i="3"/>
  <c r="G61" i="3"/>
  <c r="BE59" i="3"/>
  <c r="BD59" i="3"/>
  <c r="BC59" i="3"/>
  <c r="BB59" i="3"/>
  <c r="G59" i="3"/>
  <c r="BA59" i="3" s="1"/>
  <c r="BE57" i="3"/>
  <c r="BE108" i="3" s="1"/>
  <c r="I10" i="2" s="1"/>
  <c r="BD57" i="3"/>
  <c r="BC57" i="3"/>
  <c r="BB57" i="3"/>
  <c r="BA57" i="3"/>
  <c r="G57" i="3"/>
  <c r="BE55" i="3"/>
  <c r="BD55" i="3"/>
  <c r="BD108" i="3" s="1"/>
  <c r="H10" i="2" s="1"/>
  <c r="BC55" i="3"/>
  <c r="BC108" i="3" s="1"/>
  <c r="G10" i="2" s="1"/>
  <c r="BB55" i="3"/>
  <c r="G55" i="3"/>
  <c r="BA55" i="3" s="1"/>
  <c r="B10" i="2"/>
  <c r="A10" i="2"/>
  <c r="C108" i="3"/>
  <c r="BE51" i="3"/>
  <c r="BD51" i="3"/>
  <c r="BC51" i="3"/>
  <c r="BB51" i="3"/>
  <c r="G51" i="3"/>
  <c r="BA51" i="3" s="1"/>
  <c r="BE48" i="3"/>
  <c r="BE53" i="3" s="1"/>
  <c r="I9" i="2" s="1"/>
  <c r="BD48" i="3"/>
  <c r="BC48" i="3"/>
  <c r="BB48" i="3"/>
  <c r="BA48" i="3"/>
  <c r="BA53" i="3" s="1"/>
  <c r="E9" i="2" s="1"/>
  <c r="G48" i="3"/>
  <c r="G53" i="3" s="1"/>
  <c r="F9" i="2"/>
  <c r="B9" i="2"/>
  <c r="A9" i="2"/>
  <c r="BC53" i="3"/>
  <c r="G9" i="2" s="1"/>
  <c r="BB53" i="3"/>
  <c r="C53" i="3"/>
  <c r="BE44" i="3"/>
  <c r="BE46" i="3" s="1"/>
  <c r="I8" i="2" s="1"/>
  <c r="BD44" i="3"/>
  <c r="BC44" i="3"/>
  <c r="BB44" i="3"/>
  <c r="BA44" i="3"/>
  <c r="G44" i="3"/>
  <c r="BE41" i="3"/>
  <c r="BD41" i="3"/>
  <c r="BD46" i="3" s="1"/>
  <c r="H8" i="2" s="1"/>
  <c r="BC41" i="3"/>
  <c r="BC46" i="3" s="1"/>
  <c r="G8" i="2" s="1"/>
  <c r="BB41" i="3"/>
  <c r="BB46" i="3" s="1"/>
  <c r="G41" i="3"/>
  <c r="BA41" i="3" s="1"/>
  <c r="F8" i="2"/>
  <c r="B8" i="2"/>
  <c r="A8" i="2"/>
  <c r="BA46" i="3"/>
  <c r="E8" i="2" s="1"/>
  <c r="G46" i="3"/>
  <c r="C46" i="3"/>
  <c r="BE36" i="3"/>
  <c r="BD36" i="3"/>
  <c r="BC36" i="3"/>
  <c r="BB36" i="3"/>
  <c r="G36" i="3"/>
  <c r="BA36" i="3" s="1"/>
  <c r="BE34" i="3"/>
  <c r="BD34" i="3"/>
  <c r="BC34" i="3"/>
  <c r="BB34" i="3"/>
  <c r="BA34" i="3"/>
  <c r="G34" i="3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BA24" i="3"/>
  <c r="G24" i="3"/>
  <c r="BE22" i="3"/>
  <c r="BD22" i="3"/>
  <c r="BC22" i="3"/>
  <c r="BB22" i="3"/>
  <c r="G22" i="3"/>
  <c r="BA22" i="3" s="1"/>
  <c r="BE20" i="3"/>
  <c r="BD20" i="3"/>
  <c r="BC20" i="3"/>
  <c r="BB20" i="3"/>
  <c r="BA20" i="3"/>
  <c r="G20" i="3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E39" i="3" s="1"/>
  <c r="I7" i="2" s="1"/>
  <c r="BD10" i="3"/>
  <c r="BC10" i="3"/>
  <c r="BB10" i="3"/>
  <c r="BA10" i="3"/>
  <c r="G10" i="3"/>
  <c r="BE8" i="3"/>
  <c r="BD8" i="3"/>
  <c r="BC8" i="3"/>
  <c r="BC39" i="3" s="1"/>
  <c r="G7" i="2" s="1"/>
  <c r="BB8" i="3"/>
  <c r="BB39" i="3" s="1"/>
  <c r="F7" i="2" s="1"/>
  <c r="G8" i="3"/>
  <c r="BA8" i="3" s="1"/>
  <c r="BA39" i="3" s="1"/>
  <c r="E7" i="2" s="1"/>
  <c r="B7" i="2"/>
  <c r="A7" i="2"/>
  <c r="BD39" i="3"/>
  <c r="H7" i="2" s="1"/>
  <c r="G39" i="3"/>
  <c r="C39" i="3"/>
  <c r="C4" i="3"/>
  <c r="F3" i="3"/>
  <c r="C3" i="3"/>
  <c r="H31" i="2"/>
  <c r="G30" i="2"/>
  <c r="I30" i="2" s="1"/>
  <c r="C2" i="2"/>
  <c r="C1" i="2"/>
  <c r="F33" i="1"/>
  <c r="F31" i="1"/>
  <c r="F34" i="1" s="1"/>
  <c r="G22" i="1"/>
  <c r="G21" i="1" s="1"/>
  <c r="G8" i="1"/>
  <c r="G25" i="2" l="1"/>
  <c r="C14" i="1" s="1"/>
  <c r="I25" i="2"/>
  <c r="C20" i="1" s="1"/>
  <c r="BA182" i="3"/>
  <c r="E11" i="2" s="1"/>
  <c r="E25" i="2" s="1"/>
  <c r="C16" i="1" s="1"/>
  <c r="BD281" i="3"/>
  <c r="H22" i="2" s="1"/>
  <c r="H25" i="2" s="1"/>
  <c r="C15" i="1" s="1"/>
  <c r="BA198" i="3"/>
  <c r="E13" i="2" s="1"/>
  <c r="BD283" i="3"/>
  <c r="BD288" i="3" s="1"/>
  <c r="H23" i="2" s="1"/>
  <c r="G182" i="3"/>
  <c r="BB182" i="3"/>
  <c r="F11" i="2" s="1"/>
  <c r="G198" i="3"/>
  <c r="BB198" i="3"/>
  <c r="F13" i="2" s="1"/>
  <c r="BA200" i="3"/>
  <c r="BA202" i="3" s="1"/>
  <c r="E14" i="2" s="1"/>
  <c r="BA204" i="3"/>
  <c r="BA206" i="3" s="1"/>
  <c r="E15" i="2" s="1"/>
  <c r="BA232" i="3"/>
  <c r="BA235" i="3" s="1"/>
  <c r="E19" i="2" s="1"/>
  <c r="BB237" i="3"/>
  <c r="BB265" i="3" s="1"/>
  <c r="F20" i="2" s="1"/>
  <c r="BB267" i="3"/>
  <c r="BB271" i="3" s="1"/>
  <c r="F21" i="2" s="1"/>
  <c r="BB281" i="3"/>
  <c r="F22" i="2" s="1"/>
  <c r="G296" i="3"/>
  <c r="BD290" i="3"/>
  <c r="BD296" i="3" s="1"/>
  <c r="H24" i="2" s="1"/>
  <c r="BA184" i="3"/>
  <c r="BA188" i="3" s="1"/>
  <c r="E12" i="2" s="1"/>
  <c r="G230" i="3"/>
  <c r="BD230" i="3"/>
  <c r="H18" i="2" s="1"/>
  <c r="BB288" i="3"/>
  <c r="F23" i="2" s="1"/>
  <c r="BD53" i="3"/>
  <c r="H9" i="2" s="1"/>
  <c r="G108" i="3"/>
  <c r="BB108" i="3"/>
  <c r="F10" i="2" s="1"/>
  <c r="F25" i="2" s="1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<sst xmlns="http://schemas.openxmlformats.org/spreadsheetml/2006/main" count="733" uniqueCount="354">
  <si>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</si>
  <si>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</si>
  <si>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</si>
  <si>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</si>
  <si>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</si>
  <si>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</si>
  <si>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</si>
  <si>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</si>
  <si>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</si>
  <si>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</si>
  <si>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</si>
  <si>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</si>
  <si>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</si>
  <si>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</si>
  <si>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</si>
  <si>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</si>
  <si>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</si>
  <si>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</si>
  <si>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</si>
  <si>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</si>
  <si>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</si>
  <si>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</si>
  <si>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</si>
  <si>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</si>
  <si>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</si>
  <si>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</si>
  <si>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</si>
  <si>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</si>
  <si>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</si>
  <si>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</si>
  <si>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</si>
  <si>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</si>
  <si>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</si>
  <si>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</si>
  <si>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</si>
  <si>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</si>
  <si>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</si>
  <si>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</si>
  <si>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</si>
  <si>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</si>
  <si>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</si>
  <si>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</si>
  <si>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</si>
  <si>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</si>
  <si>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</si>
  <si>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</si>
  <si>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</si>
  <si>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</si>
  <si>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</si>
  <si>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</si>
  <si>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</si>
  <si>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</si>
  <si>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</si>
  <si>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</si>
  <si>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</si>
  <si>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</si>
  <si>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</si>
  <si>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</si>
  <si>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</si>
  <si>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</si>
  <si>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</si>
  <si>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</si>
  <si>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</si>
  <si>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</si>
  <si>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</si>
  <si>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</si>
  <si>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</si>
  <si>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</si>
  <si>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</si>
  <si>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</si>
  <si>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</si>
  <si>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501-04,05,06-Ohradní zeď</t>
  </si>
  <si>
    <t>139 60-110</t>
  </si>
  <si>
    <t xml:space="preserve">Ruční výkop jam, rýh a šachet v hornině tř. 4 </t>
  </si>
  <si>
    <t>m3</t>
  </si>
  <si>
    <t>300*3,2*1,3</t>
  </si>
  <si>
    <t>132 30-1212.R00</t>
  </si>
  <si>
    <t xml:space="preserve">Hloubení rýh hor.4, strojně </t>
  </si>
  <si>
    <t>925*3,2*1,3</t>
  </si>
  <si>
    <t>131 30-1209.R00</t>
  </si>
  <si>
    <t xml:space="preserve">Příplatek za lepivost - hloubení zapaž.jam v hor.4 </t>
  </si>
  <si>
    <t>3,2*1,3*1225</t>
  </si>
  <si>
    <t>151 10-1101.R00</t>
  </si>
  <si>
    <t xml:space="preserve">Pažení a rozepření stěn rýh - příložné </t>
  </si>
  <si>
    <t>m2</t>
  </si>
  <si>
    <t>2*1225*1,3</t>
  </si>
  <si>
    <t>151 10-1111.R00</t>
  </si>
  <si>
    <t xml:space="preserve">Odstranění pažení stěn rýh - příložné </t>
  </si>
  <si>
    <t>2*1225*3,2</t>
  </si>
  <si>
    <t>174 10-1101.R00</t>
  </si>
  <si>
    <t xml:space="preserve">Zásyp jam, rýh, šachet se zhutněním </t>
  </si>
  <si>
    <t>1225*(0,95*0,6*2+0,85*0,25*2)</t>
  </si>
  <si>
    <t>181 30-1102.R00</t>
  </si>
  <si>
    <t xml:space="preserve">Rozprostření podorniční vrstvy tl.150 mm </t>
  </si>
  <si>
    <t>1225*1,5</t>
  </si>
  <si>
    <t>121 10-1100</t>
  </si>
  <si>
    <t xml:space="preserve">Sejmutí podorniční vrstvy tl.150 mm </t>
  </si>
  <si>
    <t>0,15*1225*3,2</t>
  </si>
  <si>
    <t>115 10-1201.R00</t>
  </si>
  <si>
    <t>Čerpání vody na výšku do 10 m, přítok do 500 l předpoklad čerpání 500h</t>
  </si>
  <si>
    <t>h</t>
  </si>
  <si>
    <t>113 10-8310.R00</t>
  </si>
  <si>
    <t xml:space="preserve">Odstranění podkladu asfaltobeton tl. 10 cm </t>
  </si>
  <si>
    <t>19+24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</si>
  <si>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</si>
  <si>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</si>
  <si>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</si>
  <si>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</si>
  <si>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 xml:space="preserve">Odstranění podkladu z kameniva drceného tl.200 mm </t>
  </si>
  <si>
    <t>0,2*(19+24)</t>
  </si>
  <si>
    <t>113 20-2111.R00</t>
  </si>
  <si>
    <t xml:space="preserve">Vytrhání obrub z krajníků nebo obrubníků stojatých </t>
  </si>
  <si>
    <t>m</t>
  </si>
  <si>
    <t>139 60-1103.R00</t>
  </si>
  <si>
    <t>Ruční výkop jam, rýh a šachet v hornině tř. 4 pro sloupky branky do zakázaného pásma</t>
  </si>
  <si>
    <t>10*0,5*0,5*1,2</t>
  </si>
  <si>
    <t>199 00-0002.R00</t>
  </si>
  <si>
    <t xml:space="preserve">Poplatek za skládku horniny 1- 4 </t>
  </si>
  <si>
    <t>5096-1917</t>
  </si>
  <si>
    <t>-56,4-112,8</t>
  </si>
  <si>
    <t>11</t>
  </si>
  <si>
    <t>Přípravné a přidružené práce</t>
  </si>
  <si>
    <t>252-34010.A</t>
  </si>
  <si>
    <t xml:space="preserve">Herbicid </t>
  </si>
  <si>
    <t>l</t>
  </si>
  <si>
    <t>;1l/500m2</t>
  </si>
  <si>
    <t>3*1225/500</t>
  </si>
  <si>
    <t>183 40-4111.R00</t>
  </si>
  <si>
    <t xml:space="preserve">Hubení plevele ploš.postřik do 5ha </t>
  </si>
  <si>
    <t>har</t>
  </si>
  <si>
    <t>3*1225/100/100</t>
  </si>
  <si>
    <t>17</t>
  </si>
  <si>
    <t>Konstrukce ze zemin</t>
  </si>
  <si>
    <t>583-31900.3</t>
  </si>
  <si>
    <t>Kamenivo těžené frakce 32/63 tl. 300 mm, hutněno</t>
  </si>
  <si>
    <t>T</t>
  </si>
  <si>
    <t>;1m3 = 1,6 t - přepočet</t>
  </si>
  <si>
    <t>1225*3,2*0,3*1,6</t>
  </si>
  <si>
    <t>564 25-111</t>
  </si>
  <si>
    <t xml:space="preserve">Zakázané pásmo, písek tloušťky 15 cm </t>
  </si>
  <si>
    <t>2,8*1225</t>
  </si>
  <si>
    <t>2</t>
  </si>
  <si>
    <t>Základy,zvláštní zakládání</t>
  </si>
  <si>
    <t>216 31-1112</t>
  </si>
  <si>
    <t xml:space="preserve">Podkladní vrstva z betonu C 16/20 XA2 tl. 100 mm </t>
  </si>
  <si>
    <t>1225*2,2*0,1</t>
  </si>
  <si>
    <t>289 97-1212.R00</t>
  </si>
  <si>
    <t xml:space="preserve">Zřízení vrstvy z geotextilie sklon </t>
  </si>
  <si>
    <t>1225*2,8</t>
  </si>
  <si>
    <t>693-660</t>
  </si>
  <si>
    <t>Textilie netkaná vodopropustná proti prorůstání vegetace</t>
  </si>
  <si>
    <t>1,2*1225*2,8</t>
  </si>
  <si>
    <t>273 35-1215.R00</t>
  </si>
  <si>
    <t>Bednění stěn základových desek - zřízení rohové prvky</t>
  </si>
  <si>
    <t>;A-B</t>
  </si>
  <si>
    <t>0,3*2*(2,5+1,3)</t>
  </si>
  <si>
    <t>;B-C</t>
  </si>
  <si>
    <t>;C-D</t>
  </si>
  <si>
    <t>0,3*2*(1,9+1,2)</t>
  </si>
  <si>
    <t>;D-E</t>
  </si>
  <si>
    <t>0,3*2*(2,0+1,0)</t>
  </si>
  <si>
    <t>;A-E</t>
  </si>
  <si>
    <t>;Vstupní objekt 1</t>
  </si>
  <si>
    <t>;Vstupní objekt 2</t>
  </si>
  <si>
    <t>273 35-1216.R00</t>
  </si>
  <si>
    <t>Bednění stěn základových desek - odstranění rohové prvky</t>
  </si>
  <si>
    <t>273 32-3411.RT8</t>
  </si>
  <si>
    <t>Železobeton základ. desek vodostavební C 25/30 XA2 odolnost proti chemicky agresivnímu prostředí</t>
  </si>
  <si>
    <t>1,76</t>
  </si>
  <si>
    <t>275 31-3511.R00</t>
  </si>
  <si>
    <t>Beton základových patek prostý C 12/15 pro sloupky branky do zakázaného pásma</t>
  </si>
  <si>
    <t>3</t>
  </si>
  <si>
    <t>Svislé a kompletní konstrukce</t>
  </si>
  <si>
    <t>341 35-1105.R00</t>
  </si>
  <si>
    <t>Bednění stěn nosných oboustranné - zřízení rohové prvky</t>
  </si>
  <si>
    <t>39,2</t>
  </si>
  <si>
    <t>34,6</t>
  </si>
  <si>
    <t>341 35-1106.R00</t>
  </si>
  <si>
    <t>Bednění stěn nosných oboustranné - odstranění rohové prvky</t>
  </si>
  <si>
    <t>311 32-1411.R00</t>
  </si>
  <si>
    <t>Železobeton nadzákladových zdí C 25/30 rohové prvky</t>
  </si>
  <si>
    <t>5,3</t>
  </si>
  <si>
    <t>5,32</t>
  </si>
  <si>
    <t>4,63</t>
  </si>
  <si>
    <t>311 36-1821.R00</t>
  </si>
  <si>
    <t>Výztuž nadzákladových zdí z betonářské ocelí 10505 rohové prvky</t>
  </si>
  <si>
    <t>t</t>
  </si>
  <si>
    <t>689/1000</t>
  </si>
  <si>
    <t>680/1000</t>
  </si>
  <si>
    <t>625/1000</t>
  </si>
  <si>
    <t>Bednění stěn nosných oboustranné - zřízení ohradní zedˇ</t>
  </si>
  <si>
    <t>6*1208</t>
  </si>
  <si>
    <t>Bednění stěn nosných oboustranné - odstranění ohradní zeď</t>
  </si>
  <si>
    <t>327 35-12</t>
  </si>
  <si>
    <t>Bednění zdí a příplatek za zužující konstrukci kapsy ve zdivu</t>
  </si>
  <si>
    <t>Výztuž nadzákladových zdí z betonářské ocelí 10505 ohradní zeď</t>
  </si>
  <si>
    <t>121,2*1208/1000</t>
  </si>
  <si>
    <t>Železobeton nadzákladových zdí C 25/30 ohradní zeď, včetně dilatací</t>
  </si>
  <si>
    <t>2,52*1208</t>
  </si>
  <si>
    <t>286-134</t>
  </si>
  <si>
    <t>Trubka PE100 40 x 2,4 mm PN10 vložení do konstrukce ohradní zdi</t>
  </si>
  <si>
    <t>6*150</t>
  </si>
  <si>
    <t>4</t>
  </si>
  <si>
    <t>Vodorovné konstrukce</t>
  </si>
  <si>
    <t>451 57-2111.R00</t>
  </si>
  <si>
    <t xml:space="preserve">Podsyp chráničky z kameniva těženého 0 - 4 mm </t>
  </si>
  <si>
    <t>0,15*470*0,8</t>
  </si>
  <si>
    <t xml:space="preserve">Obsyp hráničky z kameniva těženého 0 - 4 mm </t>
  </si>
  <si>
    <t>0,3*470*0,8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</si>
  <si>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</si>
  <si>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</si>
  <si>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</si>
  <si>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</si>
  <si>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</si>
  <si>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</si>
  <si>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</t>
  </si>
  <si>
    <t xml:space="preserve">Podklad z obal kameniva., tl.10 cm </t>
  </si>
  <si>
    <t>577 11-5118</t>
  </si>
  <si>
    <t xml:space="preserve">Asfaltový beton tl.100 mm </t>
  </si>
  <si>
    <t>8</t>
  </si>
  <si>
    <t>Trubní vedení</t>
  </si>
  <si>
    <t>899 72-1112.R00</t>
  </si>
  <si>
    <t xml:space="preserve">Fólie výstražná z PVC, šířka 30 cm </t>
  </si>
  <si>
    <t>91</t>
  </si>
  <si>
    <t>Doplňující práce na komunikaci</t>
  </si>
  <si>
    <t>917 86-2111.RT2</t>
  </si>
  <si>
    <t>Osazení stojat. obrub.bet. s opěrou,lože z C 12/15 včetně obrubníku</t>
  </si>
  <si>
    <t>919 73-5113.R00</t>
  </si>
  <si>
    <t xml:space="preserve">Řezání stávajícího živičného krytu tl. 10 - 15 cm </t>
  </si>
  <si>
    <t>94</t>
  </si>
  <si>
    <t>Lešení a stavební výtahy</t>
  </si>
  <si>
    <t>941 94-1031.R00</t>
  </si>
  <si>
    <t>Montáž lešení leh.řad.s podlahami,š.do 1 m ohradní zeď</t>
  </si>
  <si>
    <t>2*5,5*1210</t>
  </si>
  <si>
    <t>941 94-1191.RT3</t>
  </si>
  <si>
    <t>Příplatek za každý měsíc použití lešení k pol.1031 lešení pronajaté, ohradní zed</t>
  </si>
  <si>
    <t>941 94-1831.R00</t>
  </si>
  <si>
    <t>Demontáž lešení leh.řad.s podlahami,š.1 m ohradní zed</t>
  </si>
  <si>
    <t>Demontáž lešení leh.řad.s podlahami,š.1 m rohové prvky</t>
  </si>
  <si>
    <t>Příplatek za každý měsíc použití lešení k pol.1031 lešení pronajaté, rohové prvky</t>
  </si>
  <si>
    <t>Montáž lešení leh.řad.s podlahami,š.do 1 m rohové prvky</t>
  </si>
  <si>
    <t>96</t>
  </si>
  <si>
    <t>Bourání konstrukcí</t>
  </si>
  <si>
    <t>962 10-0022.RA0</t>
  </si>
  <si>
    <t>Bourání nadzákladového zdiva z železobetonu podhrabové desky, nové branky v oplocení</t>
  </si>
  <si>
    <t>5*(1,2*0,5*0,05)</t>
  </si>
  <si>
    <t>97</t>
  </si>
  <si>
    <t>Ostatní</t>
  </si>
  <si>
    <t>979 99-0113.R00</t>
  </si>
  <si>
    <t xml:space="preserve">Poplatek za skládku suti - směs 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</si>
  <si>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</si>
  <si>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</si>
  <si>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</si>
  <si>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</si>
  <si>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19*55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</si>
  <si>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</si>
  <si>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</si>
  <si>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</si>
  <si>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</si>
  <si>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</si>
  <si>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</si>
  <si>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27-6101.R00</t>
  </si>
  <si>
    <t xml:space="preserve">Přesun hmot </t>
  </si>
  <si>
    <t>998 22-5111.R00</t>
  </si>
  <si>
    <t xml:space="preserve">Přesun hmot, pozemní komunikace, kryt živičný </t>
  </si>
  <si>
    <t>998 00-9101.R00</t>
  </si>
  <si>
    <t xml:space="preserve">Přesun hmot lešení samostatně budovaného </t>
  </si>
  <si>
    <t>767</t>
  </si>
  <si>
    <t>Konstrukce zámečnické</t>
  </si>
  <si>
    <t>127-10102</t>
  </si>
  <si>
    <t xml:space="preserve">Plech nerez 1,0 x 1000 x 2000 </t>
  </si>
  <si>
    <t>1225*0,66</t>
  </si>
  <si>
    <t>767 99-5103</t>
  </si>
  <si>
    <t>Výroba a montáž kov. atypických konstr. oplechování horní hrany zdi</t>
  </si>
  <si>
    <t>kg</t>
  </si>
  <si>
    <t>338 17-1111</t>
  </si>
  <si>
    <t>Osazení sloupků plot. ocelových do 2 m distanční oplocení</t>
  </si>
  <si>
    <t>kus</t>
  </si>
  <si>
    <t>553</t>
  </si>
  <si>
    <t>Sloupek plotový pozinkovaný 60mm, vč. krytky 1,60m, distanční oplocení</t>
  </si>
  <si>
    <t>767 99-5101.R00</t>
  </si>
  <si>
    <t>Výroba a montáž kov. atypických konstr. do 5 kg kotevní prvky sloupku distančního oplocení</t>
  </si>
  <si>
    <t>3*326</t>
  </si>
  <si>
    <t>548</t>
  </si>
  <si>
    <t>Tabulka výstražná 500/250 mm s popisem kotveno ke sloupku</t>
  </si>
  <si>
    <t>Tabulka výstražná 500/250 mm s popisem kotveno na zdivo</t>
  </si>
  <si>
    <t>767 91-2110.R00</t>
  </si>
  <si>
    <t>Montáž oplocení - ostnatého drátu distanční oplocení</t>
  </si>
  <si>
    <t>1,1*810</t>
  </si>
  <si>
    <t>314-77515</t>
  </si>
  <si>
    <t>Drát ostnatý Zn 4 špičkový distanční oplocení</t>
  </si>
  <si>
    <t>553-426</t>
  </si>
  <si>
    <t>Branka ocelová h 900/2100, žárově zinkovaná výplet pletiv. rám jakl 50/50/3, vnitř.pruty 18mm</t>
  </si>
  <si>
    <t>767 91-483</t>
  </si>
  <si>
    <t>Demontáž oplocení ostrahového pásma pro osazení novách branek</t>
  </si>
  <si>
    <t>2,2*1,1*5</t>
  </si>
  <si>
    <t>767 92-0220.R00</t>
  </si>
  <si>
    <t xml:space="preserve">Montáž branky na ocelové sloupky </t>
  </si>
  <si>
    <t>338 17-112</t>
  </si>
  <si>
    <t>Osazení sloupků plot.ocel. branka do zakázaného pásma</t>
  </si>
  <si>
    <t>553-42</t>
  </si>
  <si>
    <t>Sloupek plotový pozinkovaný 60 mm vč. krytky, 3,65, branky do zakázaného prostoru</t>
  </si>
  <si>
    <t>Žiletkový drát, brunoválec průměr 700mm nad brankami</t>
  </si>
  <si>
    <t>10m</t>
  </si>
  <si>
    <t>2,5*5/10</t>
  </si>
  <si>
    <t>Výroba a montáž kov. atypických konstr. do 5 kg bavolet tvaru "J" nad brankami</t>
  </si>
  <si>
    <t>5*10</t>
  </si>
  <si>
    <t>Kotvení podhranových desek k novým sloupům branek do zakázaného pásma</t>
  </si>
  <si>
    <t>soubor</t>
  </si>
  <si>
    <t>Napojení a provázání stávajícího oplocení k novým sloupům branek do zakázaného pásma</t>
  </si>
  <si>
    <t>767 64</t>
  </si>
  <si>
    <t>Kování branek, bezpečnosntí zámek dle požadavků investora</t>
  </si>
  <si>
    <t>01</t>
  </si>
  <si>
    <t>Posuvná brána, elektricky ovládaná š.4,50m, v.5,50 vč. elektromotoru, vodících prvků, odolnost TBO 6</t>
  </si>
  <si>
    <t>998 76-7101.R00</t>
  </si>
  <si>
    <t xml:space="preserve">Přesun hmot pro zámečnické konstr., výšky do 6 m </t>
  </si>
  <si>
    <t>783</t>
  </si>
  <si>
    <t>Nátěry</t>
  </si>
  <si>
    <t>783 89-3323</t>
  </si>
  <si>
    <t xml:space="preserve">Nátěr betonových stěn ohradní zdi </t>
  </si>
  <si>
    <t>1225*5,5*2</t>
  </si>
  <si>
    <t>0,2*1225</t>
  </si>
  <si>
    <t>Nátěr pozinkovaných konstrukcí určených k zabetonování</t>
  </si>
  <si>
    <t>M22</t>
  </si>
  <si>
    <t>Montáž sdělovací a zabezp.tech</t>
  </si>
  <si>
    <t>kabel AYKY 3*240+120mm2 napojení ovládání bran</t>
  </si>
  <si>
    <t>02</t>
  </si>
  <si>
    <t>montáž - kabel AYKY napojení ovládání bran</t>
  </si>
  <si>
    <t>470+150</t>
  </si>
  <si>
    <t>03</t>
  </si>
  <si>
    <t>Spojka kabel  AYKY3*240+120mm2 napojení ovládání bran</t>
  </si>
  <si>
    <t>04</t>
  </si>
  <si>
    <t>Montáž-spojka kabel AYKY 3*240+120mm2 napojení ovládání bran</t>
  </si>
  <si>
    <t>05</t>
  </si>
  <si>
    <t>úprava v rozvaděči včetně napojení v samostatné části</t>
  </si>
  <si>
    <t>M23</t>
  </si>
  <si>
    <t>Montáže potrubí</t>
  </si>
  <si>
    <t>230 19-1018.R00</t>
  </si>
  <si>
    <t>Uložení chráničky ve výkopu napojení ovládání bran</t>
  </si>
  <si>
    <t>2*470</t>
  </si>
  <si>
    <t>2*150</t>
  </si>
  <si>
    <t>345-71147.05</t>
  </si>
  <si>
    <t>Trubka kabelová chránička KOPOFLEX KF 09110 napojení ovládání bran</t>
  </si>
  <si>
    <t>2*470+2*150</t>
  </si>
  <si>
    <t>M46</t>
  </si>
  <si>
    <t>Zemní práce při montážích</t>
  </si>
  <si>
    <t>460 60-0001.RT8</t>
  </si>
  <si>
    <t>Naložení a odvoz zeminy odvoz na vzdálenost 10000 m</t>
  </si>
  <si>
    <t>-169,2</t>
  </si>
  <si>
    <t>460 60-0002.R00</t>
  </si>
  <si>
    <t>Příplatek za odvoz za každých dalších 1000 m skladka do 20 km</t>
  </si>
  <si>
    <t>10*3179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</si>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</sst>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8" fillId="0" borderId="13" xfId="1" applyNumberFormat="1" applyFont="1" applyFill="1" applyBorder="1" applyAlignment="1">
      <alignment horizontal="left" wrapText="1"/>
    </xf>
    <xf numFmtId="3" fontId="19" fillId="0" borderId="0" xfId="1" applyNumberFormat="1" applyFont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353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352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A30" sqref="A3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501-04,05,06-Ohradní zeď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Položky!BA39</f>
        <v>0</v>
      </c>
      <c r="F7" s="203">
        <f>Položky!BB39</f>
        <v>0</v>
      </c>
      <c r="G7" s="203">
        <f>Položky!BC39</f>
        <v>0</v>
      </c>
      <c r="H7" s="203">
        <f>Položky!BD39</f>
        <v>0</v>
      </c>
      <c r="I7" s="204">
        <f>Položky!BE39</f>
        <v>0</v>
      </c>
    </row>
    <row r="8" spans="1:9" s="11" customFormat="1" x14ac:dyDescent="0.2">
      <c r="A8" s="201" t="str">
        <f>Položky!B40</f>
        <v>11</v>
      </c>
      <c r="B8" s="99" t="str">
        <f>Položky!C40</f>
        <v>Přípravné a přidružené práce</v>
      </c>
      <c r="C8" s="100"/>
      <c r="D8" s="101"/>
      <c r="E8" s="202">
        <f>Položky!BA46</f>
        <v>0</v>
      </c>
      <c r="F8" s="203">
        <f>Položky!BB46</f>
        <v>0</v>
      </c>
      <c r="G8" s="203">
        <f>Položky!BC46</f>
        <v>0</v>
      </c>
      <c r="H8" s="203">
        <f>Položky!BD46</f>
        <v>0</v>
      </c>
      <c r="I8" s="204">
        <f>Položky!BE46</f>
        <v>0</v>
      </c>
    </row>
    <row r="9" spans="1:9" s="11" customFormat="1" x14ac:dyDescent="0.2">
      <c r="A9" s="201" t="str">
        <f>Položky!B47</f>
        <v>17</v>
      </c>
      <c r="B9" s="99" t="str">
        <f>Položky!C47</f>
        <v>Konstrukce ze zemin</v>
      </c>
      <c r="C9" s="100"/>
      <c r="D9" s="101"/>
      <c r="E9" s="202">
        <f>Položky!BA53</f>
        <v>0</v>
      </c>
      <c r="F9" s="203">
        <f>Položky!BB53</f>
        <v>0</v>
      </c>
      <c r="G9" s="203">
        <f>Položky!BC53</f>
        <v>0</v>
      </c>
      <c r="H9" s="203">
        <f>Položky!BD53</f>
        <v>0</v>
      </c>
      <c r="I9" s="204">
        <f>Položky!BE53</f>
        <v>0</v>
      </c>
    </row>
    <row r="10" spans="1:9" s="11" customFormat="1" x14ac:dyDescent="0.2">
      <c r="A10" s="201" t="str">
        <f>Položky!B54</f>
        <v>2</v>
      </c>
      <c r="B10" s="99" t="str">
        <f>Položky!C54</f>
        <v>Základy,zvláštní zakládání</v>
      </c>
      <c r="C10" s="100"/>
      <c r="D10" s="101"/>
      <c r="E10" s="202">
        <f>Položky!BA108</f>
        <v>0</v>
      </c>
      <c r="F10" s="203">
        <f>Položky!BB108</f>
        <v>0</v>
      </c>
      <c r="G10" s="203">
        <f>Položky!BC108</f>
        <v>0</v>
      </c>
      <c r="H10" s="203">
        <f>Položky!BD108</f>
        <v>0</v>
      </c>
      <c r="I10" s="204">
        <f>Položky!BE108</f>
        <v>0</v>
      </c>
    </row>
    <row r="11" spans="1:9" s="11" customFormat="1" x14ac:dyDescent="0.2">
      <c r="A11" s="201" t="str">
        <f>Položky!B109</f>
        <v>3</v>
      </c>
      <c r="B11" s="99" t="str">
        <f>Položky!C109</f>
        <v>Svislé a kompletní konstrukce</v>
      </c>
      <c r="C11" s="100"/>
      <c r="D11" s="101"/>
      <c r="E11" s="202">
        <f>Položky!BA182</f>
        <v>0</v>
      </c>
      <c r="F11" s="203">
        <f>Položky!BB182</f>
        <v>0</v>
      </c>
      <c r="G11" s="203">
        <f>Položky!BC182</f>
        <v>0</v>
      </c>
      <c r="H11" s="203">
        <f>Položky!BD182</f>
        <v>0</v>
      </c>
      <c r="I11" s="204">
        <f>Položky!BE182</f>
        <v>0</v>
      </c>
    </row>
    <row r="12" spans="1:9" s="11" customFormat="1" x14ac:dyDescent="0.2">
      <c r="A12" s="201" t="str">
        <f>Položky!B183</f>
        <v>4</v>
      </c>
      <c r="B12" s="99" t="str">
        <f>Položky!C183</f>
        <v>Vodorovné konstrukce</v>
      </c>
      <c r="C12" s="100"/>
      <c r="D12" s="101"/>
      <c r="E12" s="202">
        <f>Položky!BA188</f>
        <v>0</v>
      </c>
      <c r="F12" s="203">
        <f>Položky!BB188</f>
        <v>0</v>
      </c>
      <c r="G12" s="203">
        <f>Položky!BC188</f>
        <v>0</v>
      </c>
      <c r="H12" s="203">
        <f>Položky!BD188</f>
        <v>0</v>
      </c>
      <c r="I12" s="204">
        <f>Položky!BE188</f>
        <v>0</v>
      </c>
    </row>
    <row r="13" spans="1:9" s="11" customFormat="1" x14ac:dyDescent="0.2">
      <c r="A13" s="201" t="str">
        <f>Položky!B189</f>
        <v>5</v>
      </c>
      <c r="B13" s="99" t="str">
        <f>Položky!C189</f>
        <v>Komunikace</v>
      </c>
      <c r="C13" s="100"/>
      <c r="D13" s="101"/>
      <c r="E13" s="202">
        <f>Položky!BA198</f>
        <v>0</v>
      </c>
      <c r="F13" s="203">
        <f>Položky!BB198</f>
        <v>0</v>
      </c>
      <c r="G13" s="203">
        <f>Položky!BC198</f>
        <v>0</v>
      </c>
      <c r="H13" s="203">
        <f>Položky!BD198</f>
        <v>0</v>
      </c>
      <c r="I13" s="204">
        <f>Položky!BE198</f>
        <v>0</v>
      </c>
    </row>
    <row r="14" spans="1:9" s="11" customFormat="1" x14ac:dyDescent="0.2">
      <c r="A14" s="201" t="str">
        <f>Položky!B199</f>
        <v>8</v>
      </c>
      <c r="B14" s="99" t="str">
        <f>Položky!C199</f>
        <v>Trubní vedení</v>
      </c>
      <c r="C14" s="100"/>
      <c r="D14" s="101"/>
      <c r="E14" s="202">
        <f>Položky!BA202</f>
        <v>0</v>
      </c>
      <c r="F14" s="203">
        <f>Položky!BB202</f>
        <v>0</v>
      </c>
      <c r="G14" s="203">
        <f>Položky!BC202</f>
        <v>0</v>
      </c>
      <c r="H14" s="203">
        <f>Položky!BD202</f>
        <v>0</v>
      </c>
      <c r="I14" s="204">
        <f>Položky!BE202</f>
        <v>0</v>
      </c>
    </row>
    <row r="15" spans="1:9" s="11" customFormat="1" x14ac:dyDescent="0.2">
      <c r="A15" s="201" t="str">
        <f>Položky!B203</f>
        <v>91</v>
      </c>
      <c r="B15" s="99" t="str">
        <f>Položky!C203</f>
        <v>Doplňující práce na komunikaci</v>
      </c>
      <c r="C15" s="100"/>
      <c r="D15" s="101"/>
      <c r="E15" s="202">
        <f>Položky!BA206</f>
        <v>0</v>
      </c>
      <c r="F15" s="203">
        <f>Položky!BB206</f>
        <v>0</v>
      </c>
      <c r="G15" s="203">
        <f>Položky!BC206</f>
        <v>0</v>
      </c>
      <c r="H15" s="203">
        <f>Položky!BD206</f>
        <v>0</v>
      </c>
      <c r="I15" s="204">
        <f>Položky!BE206</f>
        <v>0</v>
      </c>
    </row>
    <row r="16" spans="1:9" s="11" customFormat="1" x14ac:dyDescent="0.2">
      <c r="A16" s="201" t="str">
        <f>Položky!B207</f>
        <v>94</v>
      </c>
      <c r="B16" s="99" t="str">
        <f>Položky!C207</f>
        <v>Lešení a stavební výtahy</v>
      </c>
      <c r="C16" s="100"/>
      <c r="D16" s="101"/>
      <c r="E16" s="202">
        <f>Položky!BA218</f>
        <v>0</v>
      </c>
      <c r="F16" s="203">
        <f>Položky!BB218</f>
        <v>0</v>
      </c>
      <c r="G16" s="203">
        <f>Položky!BC218</f>
        <v>0</v>
      </c>
      <c r="H16" s="203">
        <f>Položky!BD218</f>
        <v>0</v>
      </c>
      <c r="I16" s="204">
        <f>Položky!BE218</f>
        <v>0</v>
      </c>
    </row>
    <row r="17" spans="1:57" s="11" customFormat="1" x14ac:dyDescent="0.2">
      <c r="A17" s="201" t="str">
        <f>Položky!B219</f>
        <v>96</v>
      </c>
      <c r="B17" s="99" t="str">
        <f>Položky!C219</f>
        <v>Bourání konstrukcí</v>
      </c>
      <c r="C17" s="100"/>
      <c r="D17" s="101"/>
      <c r="E17" s="202">
        <f>Položky!BA222</f>
        <v>0</v>
      </c>
      <c r="F17" s="203">
        <f>Položky!BB222</f>
        <v>0</v>
      </c>
      <c r="G17" s="203">
        <f>Položky!BC222</f>
        <v>0</v>
      </c>
      <c r="H17" s="203">
        <f>Položky!BD222</f>
        <v>0</v>
      </c>
      <c r="I17" s="204">
        <f>Položky!BE222</f>
        <v>0</v>
      </c>
    </row>
    <row r="18" spans="1:57" s="11" customFormat="1" x14ac:dyDescent="0.2">
      <c r="A18" s="201" t="str">
        <f>Položky!B223</f>
        <v>97</v>
      </c>
      <c r="B18" s="99" t="str">
        <f>Položky!C223</f>
        <v>Ostatní</v>
      </c>
      <c r="C18" s="100"/>
      <c r="D18" s="101"/>
      <c r="E18" s="202">
        <f>Položky!BA230</f>
        <v>0</v>
      </c>
      <c r="F18" s="203">
        <f>Položky!BB230</f>
        <v>0</v>
      </c>
      <c r="G18" s="203">
        <f>Položky!BC230</f>
        <v>0</v>
      </c>
      <c r="H18" s="203">
        <f>Položky!BD230</f>
        <v>0</v>
      </c>
      <c r="I18" s="204">
        <f>Položky!BE230</f>
        <v>0</v>
      </c>
    </row>
    <row r="19" spans="1:57" s="11" customFormat="1" x14ac:dyDescent="0.2">
      <c r="A19" s="201" t="str">
        <f>Položky!B231</f>
        <v>99</v>
      </c>
      <c r="B19" s="99" t="str">
        <f>Položky!C231</f>
        <v>Staveništní přesun hmot</v>
      </c>
      <c r="C19" s="100"/>
      <c r="D19" s="101"/>
      <c r="E19" s="202">
        <f>Položky!BA235</f>
        <v>0</v>
      </c>
      <c r="F19" s="203">
        <f>Položky!BB235</f>
        <v>0</v>
      </c>
      <c r="G19" s="203">
        <f>Položky!BC235</f>
        <v>0</v>
      </c>
      <c r="H19" s="203">
        <f>Položky!BD235</f>
        <v>0</v>
      </c>
      <c r="I19" s="204">
        <f>Položky!BE235</f>
        <v>0</v>
      </c>
    </row>
    <row r="20" spans="1:57" s="11" customFormat="1" x14ac:dyDescent="0.2">
      <c r="A20" s="201" t="str">
        <f>Položky!B236</f>
        <v>767</v>
      </c>
      <c r="B20" s="99" t="str">
        <f>Položky!C236</f>
        <v>Konstrukce zámečnické</v>
      </c>
      <c r="C20" s="100"/>
      <c r="D20" s="101"/>
      <c r="E20" s="202">
        <f>Položky!BA265</f>
        <v>0</v>
      </c>
      <c r="F20" s="203">
        <f>Položky!BB265</f>
        <v>0</v>
      </c>
      <c r="G20" s="203">
        <f>Položky!BC265</f>
        <v>0</v>
      </c>
      <c r="H20" s="203">
        <f>Položky!BD265</f>
        <v>0</v>
      </c>
      <c r="I20" s="204">
        <f>Položky!BE265</f>
        <v>0</v>
      </c>
    </row>
    <row r="21" spans="1:57" s="11" customFormat="1" x14ac:dyDescent="0.2">
      <c r="A21" s="201" t="str">
        <f>Položky!B266</f>
        <v>783</v>
      </c>
      <c r="B21" s="99" t="str">
        <f>Položky!C266</f>
        <v>Nátěry</v>
      </c>
      <c r="C21" s="100"/>
      <c r="D21" s="101"/>
      <c r="E21" s="202">
        <f>Položky!BA271</f>
        <v>0</v>
      </c>
      <c r="F21" s="203">
        <f>Položky!BB271</f>
        <v>0</v>
      </c>
      <c r="G21" s="203">
        <f>Položky!BC271</f>
        <v>0</v>
      </c>
      <c r="H21" s="203">
        <f>Položky!BD271</f>
        <v>0</v>
      </c>
      <c r="I21" s="204">
        <f>Položky!BE271</f>
        <v>0</v>
      </c>
    </row>
    <row r="22" spans="1:57" s="11" customFormat="1" x14ac:dyDescent="0.2">
      <c r="A22" s="201" t="str">
        <f>Položky!B272</f>
        <v>M22</v>
      </c>
      <c r="B22" s="99" t="str">
        <f>Položky!C272</f>
        <v>Montáž sdělovací a zabezp.tech</v>
      </c>
      <c r="C22" s="100"/>
      <c r="D22" s="101"/>
      <c r="E22" s="202">
        <f>Položky!BA281</f>
        <v>0</v>
      </c>
      <c r="F22" s="203">
        <f>Položky!BB281</f>
        <v>0</v>
      </c>
      <c r="G22" s="203">
        <f>Položky!BC281</f>
        <v>0</v>
      </c>
      <c r="H22" s="203">
        <f>Položky!BD281</f>
        <v>0</v>
      </c>
      <c r="I22" s="204">
        <f>Položky!BE281</f>
        <v>0</v>
      </c>
    </row>
    <row r="23" spans="1:57" s="11" customFormat="1" x14ac:dyDescent="0.2">
      <c r="A23" s="201" t="str">
        <f>Položky!B282</f>
        <v>M23</v>
      </c>
      <c r="B23" s="99" t="str">
        <f>Položky!C282</f>
        <v>Montáže potrubí</v>
      </c>
      <c r="C23" s="100"/>
      <c r="D23" s="101"/>
      <c r="E23" s="202">
        <f>Položky!BA288</f>
        <v>0</v>
      </c>
      <c r="F23" s="203">
        <f>Položky!BB288</f>
        <v>0</v>
      </c>
      <c r="G23" s="203">
        <f>Položky!BC288</f>
        <v>0</v>
      </c>
      <c r="H23" s="203">
        <f>Položky!BD288</f>
        <v>0</v>
      </c>
      <c r="I23" s="204">
        <f>Položky!BE288</f>
        <v>0</v>
      </c>
    </row>
    <row r="24" spans="1:57" s="11" customFormat="1" ht="13.5" thickBot="1" x14ac:dyDescent="0.25">
      <c r="A24" s="201" t="str">
        <f>Položky!B289</f>
        <v>M46</v>
      </c>
      <c r="B24" s="99" t="str">
        <f>Položky!C289</f>
        <v>Zemní práce při montážích</v>
      </c>
      <c r="C24" s="100"/>
      <c r="D24" s="101"/>
      <c r="E24" s="202">
        <f>Položky!BA296</f>
        <v>0</v>
      </c>
      <c r="F24" s="203">
        <f>Položky!BB296</f>
        <v>0</v>
      </c>
      <c r="G24" s="203">
        <f>Položky!BC296</f>
        <v>0</v>
      </c>
      <c r="H24" s="203">
        <f>Položky!BD296</f>
        <v>0</v>
      </c>
      <c r="I24" s="204">
        <f>Položky!BE296</f>
        <v>0</v>
      </c>
    </row>
    <row r="25" spans="1:57" s="107" customFormat="1" ht="13.5" thickBot="1" x14ac:dyDescent="0.25">
      <c r="A25" s="102"/>
      <c r="B25" s="94" t="s">
        <v>50</v>
      </c>
      <c r="C25" s="94"/>
      <c r="D25" s="103"/>
      <c r="E25" s="104">
        <f>SUM(E7:E24)</f>
        <v>0</v>
      </c>
      <c r="F25" s="105">
        <f>SUM(F7:F24)</f>
        <v>0</v>
      </c>
      <c r="G25" s="105">
        <f>SUM(G7:G24)</f>
        <v>0</v>
      </c>
      <c r="H25" s="105">
        <f>SUM(H7:H24)</f>
        <v>0</v>
      </c>
      <c r="I25" s="106">
        <f>SUM(I7:I24)</f>
        <v>0</v>
      </c>
    </row>
    <row r="26" spans="1:57" x14ac:dyDescent="0.2">
      <c r="A26" s="100"/>
      <c r="B26" s="100"/>
      <c r="C26" s="100"/>
      <c r="D26" s="100"/>
      <c r="E26" s="100"/>
      <c r="F26" s="100"/>
      <c r="G26" s="100"/>
      <c r="H26" s="100"/>
      <c r="I26" s="100"/>
    </row>
    <row r="27" spans="1:57" ht="19.5" customHeight="1" x14ac:dyDescent="0.25">
      <c r="A27" s="108" t="s">
        <v>51</v>
      </c>
      <c r="B27" s="108"/>
      <c r="C27" s="108"/>
      <c r="D27" s="108"/>
      <c r="E27" s="108"/>
      <c r="F27" s="108"/>
      <c r="G27" s="109"/>
      <c r="H27" s="108"/>
      <c r="I27" s="108"/>
      <c r="BA27" s="32"/>
      <c r="BB27" s="32"/>
      <c r="BC27" s="32"/>
      <c r="BD27" s="32"/>
      <c r="BE27" s="32"/>
    </row>
    <row r="28" spans="1:57" ht="13.5" thickBot="1" x14ac:dyDescent="0.25">
      <c r="A28" s="110"/>
      <c r="B28" s="110"/>
      <c r="C28" s="110"/>
      <c r="D28" s="110"/>
      <c r="E28" s="110"/>
      <c r="F28" s="110"/>
      <c r="G28" s="110"/>
      <c r="H28" s="110"/>
      <c r="I28" s="110"/>
    </row>
    <row r="29" spans="1:57" x14ac:dyDescent="0.2">
      <c r="A29" s="111" t="s">
        <v>52</v>
      </c>
      <c r="B29" s="112"/>
      <c r="C29" s="112"/>
      <c r="D29" s="113"/>
      <c r="E29" s="114" t="s">
        <v>53</v>
      </c>
      <c r="F29" s="115" t="s">
        <v>54</v>
      </c>
      <c r="G29" s="116" t="s">
        <v>55</v>
      </c>
      <c r="H29" s="117"/>
      <c r="I29" s="118" t="s">
        <v>53</v>
      </c>
    </row>
    <row r="30" spans="1:57" x14ac:dyDescent="0.2">
      <c r="A30" s="119"/>
      <c r="B30" s="120"/>
      <c r="C30" s="120"/>
      <c r="D30" s="121"/>
      <c r="E30" s="122"/>
      <c r="F30" s="123"/>
      <c r="G30" s="124">
        <f>CHOOSE(BA30+1,HSV+PSV,HSV+PSV+Mont,HSV+PSV+Dodavka+Mont,HSV,PSV,Mont,Dodavka,Mont+Dodavka,0)</f>
        <v>0</v>
      </c>
      <c r="H30" s="125"/>
      <c r="I30" s="126">
        <f>E30+F30*G30/100</f>
        <v>0</v>
      </c>
      <c r="BA30">
        <v>8</v>
      </c>
    </row>
    <row r="31" spans="1:57" ht="13.5" thickBot="1" x14ac:dyDescent="0.25">
      <c r="A31" s="127"/>
      <c r="B31" s="128" t="s">
        <v>56</v>
      </c>
      <c r="C31" s="129"/>
      <c r="D31" s="130"/>
      <c r="E31" s="131"/>
      <c r="F31" s="132"/>
      <c r="G31" s="132"/>
      <c r="H31" s="133">
        <f>SUM(H30:H30)</f>
        <v>0</v>
      </c>
      <c r="I31" s="134"/>
    </row>
    <row r="32" spans="1:57" x14ac:dyDescent="0.2">
      <c r="A32" s="110"/>
      <c r="B32" s="110"/>
      <c r="C32" s="110"/>
      <c r="D32" s="110"/>
      <c r="E32" s="110"/>
      <c r="F32" s="110"/>
      <c r="G32" s="110"/>
      <c r="H32" s="110"/>
      <c r="I32" s="110"/>
    </row>
    <row r="33" spans="2:9" x14ac:dyDescent="0.2">
      <c r="B33" s="107"/>
      <c r="F33" s="135"/>
      <c r="G33" s="136"/>
      <c r="H33" s="136"/>
      <c r="I33" s="137"/>
    </row>
    <row r="34" spans="2:9" x14ac:dyDescent="0.2">
      <c r="F34" s="135"/>
      <c r="G34" s="136"/>
      <c r="H34" s="136"/>
      <c r="I34" s="137"/>
    </row>
    <row r="35" spans="2:9" x14ac:dyDescent="0.2">
      <c r="F35" s="135"/>
      <c r="G35" s="136"/>
      <c r="H35" s="136"/>
      <c r="I35" s="137"/>
    </row>
    <row r="36" spans="2:9" x14ac:dyDescent="0.2">
      <c r="F36" s="135"/>
      <c r="G36" s="136"/>
      <c r="H36" s="136"/>
      <c r="I36" s="137"/>
    </row>
    <row r="37" spans="2:9" x14ac:dyDescent="0.2">
      <c r="F37" s="135"/>
      <c r="G37" s="136"/>
      <c r="H37" s="136"/>
      <c r="I37" s="137"/>
    </row>
    <row r="38" spans="2:9" x14ac:dyDescent="0.2">
      <c r="F38" s="135"/>
      <c r="G38" s="136"/>
      <c r="H38" s="136"/>
      <c r="I38" s="137"/>
    </row>
    <row r="39" spans="2:9" x14ac:dyDescent="0.2">
      <c r="F39" s="135"/>
      <c r="G39" s="136"/>
      <c r="H39" s="136"/>
      <c r="I39" s="137"/>
    </row>
    <row r="40" spans="2:9" x14ac:dyDescent="0.2">
      <c r="F40" s="135"/>
      <c r="G40" s="136"/>
      <c r="H40" s="136"/>
      <c r="I40" s="137"/>
    </row>
    <row r="41" spans="2:9" x14ac:dyDescent="0.2">
      <c r="F41" s="135"/>
      <c r="G41" s="136"/>
      <c r="H41" s="136"/>
      <c r="I41" s="137"/>
    </row>
    <row r="42" spans="2:9" x14ac:dyDescent="0.2">
      <c r="F42" s="135"/>
      <c r="G42" s="136"/>
      <c r="H42" s="136"/>
      <c r="I42" s="137"/>
    </row>
    <row r="43" spans="2:9" x14ac:dyDescent="0.2">
      <c r="F43" s="135"/>
      <c r="G43" s="136"/>
      <c r="H43" s="136"/>
      <c r="I43" s="137"/>
    </row>
    <row r="44" spans="2:9" x14ac:dyDescent="0.2">
      <c r="F44" s="135"/>
      <c r="G44" s="136"/>
      <c r="H44" s="136"/>
      <c r="I44" s="137"/>
    </row>
    <row r="45" spans="2:9" x14ac:dyDescent="0.2">
      <c r="F45" s="135"/>
      <c r="G45" s="136"/>
      <c r="H45" s="136"/>
      <c r="I45" s="137"/>
    </row>
    <row r="46" spans="2:9" x14ac:dyDescent="0.2">
      <c r="F46" s="135"/>
      <c r="G46" s="136"/>
      <c r="H46" s="136"/>
      <c r="I46" s="137"/>
    </row>
    <row r="47" spans="2:9" x14ac:dyDescent="0.2">
      <c r="F47" s="135"/>
      <c r="G47" s="136"/>
      <c r="H47" s="136"/>
      <c r="I47" s="137"/>
    </row>
    <row r="48" spans="2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  <row r="74" spans="6:9" x14ac:dyDescent="0.2">
      <c r="F74" s="135"/>
      <c r="G74" s="136"/>
      <c r="H74" s="136"/>
      <c r="I74" s="137"/>
    </row>
    <row r="75" spans="6:9" x14ac:dyDescent="0.2">
      <c r="F75" s="135"/>
      <c r="G75" s="136"/>
      <c r="H75" s="136"/>
      <c r="I75" s="137"/>
    </row>
    <row r="76" spans="6:9" x14ac:dyDescent="0.2">
      <c r="F76" s="135"/>
      <c r="G76" s="136"/>
      <c r="H76" s="136"/>
      <c r="I76" s="137"/>
    </row>
    <row r="77" spans="6:9" x14ac:dyDescent="0.2">
      <c r="F77" s="135"/>
      <c r="G77" s="136"/>
      <c r="H77" s="136"/>
      <c r="I77" s="137"/>
    </row>
    <row r="78" spans="6:9" x14ac:dyDescent="0.2">
      <c r="F78" s="135"/>
      <c r="G78" s="136"/>
      <c r="H78" s="136"/>
      <c r="I78" s="137"/>
    </row>
    <row r="79" spans="6:9" x14ac:dyDescent="0.2">
      <c r="F79" s="135"/>
      <c r="G79" s="136"/>
      <c r="H79" s="136"/>
      <c r="I79" s="137"/>
    </row>
    <row r="80" spans="6:9" x14ac:dyDescent="0.2">
      <c r="F80" s="135"/>
      <c r="G80" s="136"/>
      <c r="H80" s="136"/>
      <c r="I80" s="137"/>
    </row>
    <row r="81" spans="6:9" x14ac:dyDescent="0.2">
      <c r="F81" s="135"/>
      <c r="G81" s="136"/>
      <c r="H81" s="136"/>
      <c r="I81" s="137"/>
    </row>
    <row r="82" spans="6:9" x14ac:dyDescent="0.2">
      <c r="F82" s="135"/>
      <c r="G82" s="136"/>
      <c r="H82" s="136"/>
      <c r="I82" s="137"/>
    </row>
  </sheetData>
  <mergeCells count="4">
    <mergeCell ref="A1:B1"/>
    <mergeCell ref="A2:B2"/>
    <mergeCell ref="G2:I2"/>
    <mergeCell ref="H31:I3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69"/>
  <sheetViews>
    <sheetView showGridLines="0" showZeros="0" zoomScaleNormal="100" workbookViewId="0">
      <selection activeCell="A296" sqref="A296:IV298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501-04,05,06-Ohradní zeď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72</v>
      </c>
      <c r="C8" s="175" t="s">
        <v>73</v>
      </c>
      <c r="D8" s="176" t="s">
        <v>74</v>
      </c>
      <c r="E8" s="177">
        <v>1248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75</v>
      </c>
      <c r="D9" s="182"/>
      <c r="E9" s="183">
        <v>1248</v>
      </c>
      <c r="F9" s="184"/>
      <c r="G9" s="185"/>
      <c r="M9" s="186" t="s">
        <v>75</v>
      </c>
      <c r="O9" s="172"/>
    </row>
    <row r="10" spans="1:104" x14ac:dyDescent="0.2">
      <c r="A10" s="173">
        <v>2</v>
      </c>
      <c r="B10" s="174" t="s">
        <v>76</v>
      </c>
      <c r="C10" s="175" t="s">
        <v>77</v>
      </c>
      <c r="D10" s="176" t="s">
        <v>74</v>
      </c>
      <c r="E10" s="177">
        <v>3848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78</v>
      </c>
      <c r="D11" s="182"/>
      <c r="E11" s="183">
        <v>3848</v>
      </c>
      <c r="F11" s="184"/>
      <c r="G11" s="185"/>
      <c r="M11" s="186" t="s">
        <v>78</v>
      </c>
      <c r="O11" s="172"/>
    </row>
    <row r="12" spans="1:104" x14ac:dyDescent="0.2">
      <c r="A12" s="173">
        <v>3</v>
      </c>
      <c r="B12" s="174" t="s">
        <v>79</v>
      </c>
      <c r="C12" s="175" t="s">
        <v>80</v>
      </c>
      <c r="D12" s="176" t="s">
        <v>74</v>
      </c>
      <c r="E12" s="177">
        <v>5096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81</v>
      </c>
      <c r="D13" s="182"/>
      <c r="E13" s="183">
        <v>5096</v>
      </c>
      <c r="F13" s="184"/>
      <c r="G13" s="185"/>
      <c r="M13" s="186" t="s">
        <v>81</v>
      </c>
      <c r="O13" s="172"/>
    </row>
    <row r="14" spans="1:104" x14ac:dyDescent="0.2">
      <c r="A14" s="173">
        <v>4</v>
      </c>
      <c r="B14" s="174" t="s">
        <v>82</v>
      </c>
      <c r="C14" s="175" t="s">
        <v>83</v>
      </c>
      <c r="D14" s="176" t="s">
        <v>84</v>
      </c>
      <c r="E14" s="177">
        <v>3185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9.8999999999999999E-4</v>
      </c>
    </row>
    <row r="15" spans="1:104" x14ac:dyDescent="0.2">
      <c r="A15" s="179"/>
      <c r="B15" s="180"/>
      <c r="C15" s="181" t="s">
        <v>85</v>
      </c>
      <c r="D15" s="182"/>
      <c r="E15" s="183">
        <v>3185</v>
      </c>
      <c r="F15" s="184"/>
      <c r="G15" s="185"/>
      <c r="M15" s="186" t="s">
        <v>85</v>
      </c>
      <c r="O15" s="172"/>
    </row>
    <row r="16" spans="1:104" x14ac:dyDescent="0.2">
      <c r="A16" s="173">
        <v>5</v>
      </c>
      <c r="B16" s="174" t="s">
        <v>86</v>
      </c>
      <c r="C16" s="175" t="s">
        <v>87</v>
      </c>
      <c r="D16" s="176" t="s">
        <v>84</v>
      </c>
      <c r="E16" s="177">
        <v>7840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88</v>
      </c>
      <c r="D17" s="182"/>
      <c r="E17" s="183">
        <v>7840</v>
      </c>
      <c r="F17" s="184"/>
      <c r="G17" s="185"/>
      <c r="M17" s="186" t="s">
        <v>88</v>
      </c>
      <c r="O17" s="172"/>
    </row>
    <row r="18" spans="1:104" x14ac:dyDescent="0.2">
      <c r="A18" s="173">
        <v>6</v>
      </c>
      <c r="B18" s="174" t="s">
        <v>89</v>
      </c>
      <c r="C18" s="175" t="s">
        <v>90</v>
      </c>
      <c r="D18" s="176" t="s">
        <v>74</v>
      </c>
      <c r="E18" s="177">
        <v>1917.125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91</v>
      </c>
      <c r="D19" s="182"/>
      <c r="E19" s="183">
        <v>1917.125</v>
      </c>
      <c r="F19" s="184"/>
      <c r="G19" s="185"/>
      <c r="M19" s="186" t="s">
        <v>91</v>
      </c>
      <c r="O19" s="172"/>
    </row>
    <row r="20" spans="1:104" x14ac:dyDescent="0.2">
      <c r="A20" s="173">
        <v>7</v>
      </c>
      <c r="B20" s="174" t="s">
        <v>92</v>
      </c>
      <c r="C20" s="175" t="s">
        <v>93</v>
      </c>
      <c r="D20" s="176" t="s">
        <v>84</v>
      </c>
      <c r="E20" s="177">
        <v>1837.5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94</v>
      </c>
      <c r="D21" s="182"/>
      <c r="E21" s="183">
        <v>1837.5</v>
      </c>
      <c r="F21" s="184"/>
      <c r="G21" s="185"/>
      <c r="M21" s="186" t="s">
        <v>94</v>
      </c>
      <c r="O21" s="172"/>
    </row>
    <row r="22" spans="1:104" x14ac:dyDescent="0.2">
      <c r="A22" s="173">
        <v>8</v>
      </c>
      <c r="B22" s="174" t="s">
        <v>95</v>
      </c>
      <c r="C22" s="175" t="s">
        <v>96</v>
      </c>
      <c r="D22" s="176" t="s">
        <v>74</v>
      </c>
      <c r="E22" s="177">
        <v>588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97</v>
      </c>
      <c r="D23" s="182"/>
      <c r="E23" s="183">
        <v>588</v>
      </c>
      <c r="F23" s="184"/>
      <c r="G23" s="185"/>
      <c r="M23" s="186" t="s">
        <v>97</v>
      </c>
      <c r="O23" s="172"/>
    </row>
    <row r="24" spans="1:104" ht="22.5" x14ac:dyDescent="0.2">
      <c r="A24" s="173">
        <v>9</v>
      </c>
      <c r="B24" s="174" t="s">
        <v>98</v>
      </c>
      <c r="C24" s="175" t="s">
        <v>99</v>
      </c>
      <c r="D24" s="176" t="s">
        <v>100</v>
      </c>
      <c r="E24" s="177">
        <v>500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101</v>
      </c>
      <c r="C25" s="175" t="s">
        <v>102</v>
      </c>
      <c r="D25" s="176" t="s">
        <v>84</v>
      </c>
      <c r="E25" s="177">
        <v>43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9"/>
      <c r="B26" s="180"/>
      <c r="C26" s="181" t="s">
        <v>103</v>
      </c>
      <c r="D26" s="182"/>
      <c r="E26" s="183">
        <v>43</v>
      </c>
      <c r="F26" s="184"/>
      <c r="G26" s="185"/>
      <c r="M26" s="186" t="s">
        <v>103</v>
      </c>
      <c r="O26" s="172"/>
    </row>
    <row r="27" spans="1:104" x14ac:dyDescent="0.2">
      <c r="A27" s="173">
        <v>11</v>
      </c>
      <c r="B27" s="174" t="s">
        <v>101</v>
      </c>
      <c r="C27" s="175" t="s">
        <v>104</v>
      </c>
      <c r="D27" s="176" t="s">
        <v>84</v>
      </c>
      <c r="E27" s="177">
        <v>43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11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79"/>
      <c r="B28" s="180"/>
      <c r="C28" s="181" t="s">
        <v>103</v>
      </c>
      <c r="D28" s="182"/>
      <c r="E28" s="183">
        <v>43</v>
      </c>
      <c r="F28" s="184"/>
      <c r="G28" s="185"/>
      <c r="M28" s="186" t="s">
        <v>103</v>
      </c>
      <c r="O28" s="172"/>
    </row>
    <row r="29" spans="1:104" x14ac:dyDescent="0.2">
      <c r="A29" s="173">
        <v>12</v>
      </c>
      <c r="B29" s="174" t="s">
        <v>105</v>
      </c>
      <c r="C29" s="175" t="s">
        <v>106</v>
      </c>
      <c r="D29" s="176" t="s">
        <v>84</v>
      </c>
      <c r="E29" s="177">
        <v>43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9"/>
      <c r="B30" s="180"/>
      <c r="C30" s="181" t="s">
        <v>103</v>
      </c>
      <c r="D30" s="182"/>
      <c r="E30" s="183">
        <v>43</v>
      </c>
      <c r="F30" s="184"/>
      <c r="G30" s="185"/>
      <c r="M30" s="186" t="s">
        <v>103</v>
      </c>
      <c r="O30" s="172"/>
    </row>
    <row r="31" spans="1:104" x14ac:dyDescent="0.2">
      <c r="A31" s="173">
        <v>13</v>
      </c>
      <c r="B31" s="174" t="s">
        <v>107</v>
      </c>
      <c r="C31" s="175" t="s">
        <v>108</v>
      </c>
      <c r="D31" s="176" t="s">
        <v>74</v>
      </c>
      <c r="E31" s="177">
        <v>8.6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13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79"/>
      <c r="B32" s="180"/>
      <c r="C32" s="181" t="s">
        <v>109</v>
      </c>
      <c r="D32" s="182"/>
      <c r="E32" s="183">
        <v>8.6</v>
      </c>
      <c r="F32" s="184"/>
      <c r="G32" s="185"/>
      <c r="M32" s="186" t="s">
        <v>109</v>
      </c>
      <c r="O32" s="172"/>
    </row>
    <row r="33" spans="1:104" x14ac:dyDescent="0.2">
      <c r="A33" s="173">
        <v>14</v>
      </c>
      <c r="B33" s="174" t="s">
        <v>110</v>
      </c>
      <c r="C33" s="175" t="s">
        <v>111</v>
      </c>
      <c r="D33" s="176" t="s">
        <v>112</v>
      </c>
      <c r="E33" s="177">
        <v>20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14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ht="22.5" x14ac:dyDescent="0.2">
      <c r="A34" s="173">
        <v>15</v>
      </c>
      <c r="B34" s="174" t="s">
        <v>113</v>
      </c>
      <c r="C34" s="175" t="s">
        <v>114</v>
      </c>
      <c r="D34" s="176" t="s">
        <v>74</v>
      </c>
      <c r="E34" s="177">
        <v>3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15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79"/>
      <c r="B35" s="180"/>
      <c r="C35" s="181" t="s">
        <v>115</v>
      </c>
      <c r="D35" s="182"/>
      <c r="E35" s="183">
        <v>3</v>
      </c>
      <c r="F35" s="184"/>
      <c r="G35" s="185"/>
      <c r="M35" s="186" t="s">
        <v>115</v>
      </c>
      <c r="O35" s="172"/>
    </row>
    <row r="36" spans="1:104" x14ac:dyDescent="0.2">
      <c r="A36" s="173">
        <v>16</v>
      </c>
      <c r="B36" s="174" t="s">
        <v>116</v>
      </c>
      <c r="C36" s="175" t="s">
        <v>117</v>
      </c>
      <c r="D36" s="176" t="s">
        <v>74</v>
      </c>
      <c r="E36" s="177">
        <v>3009.8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16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79"/>
      <c r="B37" s="180"/>
      <c r="C37" s="181" t="s">
        <v>118</v>
      </c>
      <c r="D37" s="182"/>
      <c r="E37" s="183">
        <v>3179</v>
      </c>
      <c r="F37" s="184"/>
      <c r="G37" s="185"/>
      <c r="M37" s="186" t="s">
        <v>118</v>
      </c>
      <c r="O37" s="172"/>
    </row>
    <row r="38" spans="1:104" x14ac:dyDescent="0.2">
      <c r="A38" s="179"/>
      <c r="B38" s="180"/>
      <c r="C38" s="181" t="s">
        <v>119</v>
      </c>
      <c r="D38" s="182"/>
      <c r="E38" s="183">
        <v>-169.2</v>
      </c>
      <c r="F38" s="184"/>
      <c r="G38" s="185"/>
      <c r="M38" s="186" t="s">
        <v>119</v>
      </c>
      <c r="O38" s="172"/>
    </row>
    <row r="39" spans="1:104" x14ac:dyDescent="0.2">
      <c r="A39" s="187"/>
      <c r="B39" s="188" t="s">
        <v>69</v>
      </c>
      <c r="C39" s="189" t="str">
        <f>CONCATENATE(B7," ",C7)</f>
        <v>1 Zemní práce</v>
      </c>
      <c r="D39" s="187"/>
      <c r="E39" s="190"/>
      <c r="F39" s="190"/>
      <c r="G39" s="191">
        <f>SUM(G7:G38)</f>
        <v>0</v>
      </c>
      <c r="O39" s="172">
        <v>4</v>
      </c>
      <c r="BA39" s="192">
        <f>SUM(BA7:BA38)</f>
        <v>0</v>
      </c>
      <c r="BB39" s="192">
        <f>SUM(BB7:BB38)</f>
        <v>0</v>
      </c>
      <c r="BC39" s="192">
        <f>SUM(BC7:BC38)</f>
        <v>0</v>
      </c>
      <c r="BD39" s="192">
        <f>SUM(BD7:BD38)</f>
        <v>0</v>
      </c>
      <c r="BE39" s="192">
        <f>SUM(BE7:BE38)</f>
        <v>0</v>
      </c>
    </row>
    <row r="40" spans="1:104" x14ac:dyDescent="0.2">
      <c r="A40" s="165" t="s">
        <v>65</v>
      </c>
      <c r="B40" s="166" t="s">
        <v>120</v>
      </c>
      <c r="C40" s="167" t="s">
        <v>121</v>
      </c>
      <c r="D40" s="168"/>
      <c r="E40" s="169"/>
      <c r="F40" s="169"/>
      <c r="G40" s="170"/>
      <c r="H40" s="171"/>
      <c r="I40" s="171"/>
      <c r="O40" s="172">
        <v>1</v>
      </c>
    </row>
    <row r="41" spans="1:104" x14ac:dyDescent="0.2">
      <c r="A41" s="173">
        <v>17</v>
      </c>
      <c r="B41" s="174" t="s">
        <v>122</v>
      </c>
      <c r="C41" s="175" t="s">
        <v>123</v>
      </c>
      <c r="D41" s="176" t="s">
        <v>124</v>
      </c>
      <c r="E41" s="177">
        <v>7.35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17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1E-3</v>
      </c>
    </row>
    <row r="42" spans="1:104" x14ac:dyDescent="0.2">
      <c r="A42" s="179"/>
      <c r="B42" s="180"/>
      <c r="C42" s="181" t="s">
        <v>125</v>
      </c>
      <c r="D42" s="182"/>
      <c r="E42" s="183">
        <v>0</v>
      </c>
      <c r="F42" s="184"/>
      <c r="G42" s="185"/>
      <c r="M42" s="186" t="s">
        <v>125</v>
      </c>
      <c r="O42" s="172"/>
    </row>
    <row r="43" spans="1:104" x14ac:dyDescent="0.2">
      <c r="A43" s="179"/>
      <c r="B43" s="180"/>
      <c r="C43" s="181" t="s">
        <v>126</v>
      </c>
      <c r="D43" s="182"/>
      <c r="E43" s="183">
        <v>7.35</v>
      </c>
      <c r="F43" s="184"/>
      <c r="G43" s="185"/>
      <c r="M43" s="186" t="s">
        <v>126</v>
      </c>
      <c r="O43" s="172"/>
    </row>
    <row r="44" spans="1:104" x14ac:dyDescent="0.2">
      <c r="A44" s="173">
        <v>18</v>
      </c>
      <c r="B44" s="174" t="s">
        <v>127</v>
      </c>
      <c r="C44" s="175" t="s">
        <v>128</v>
      </c>
      <c r="D44" s="176" t="s">
        <v>129</v>
      </c>
      <c r="E44" s="177">
        <v>0.36749999999999999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18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 x14ac:dyDescent="0.2">
      <c r="A45" s="179"/>
      <c r="B45" s="180"/>
      <c r="C45" s="181" t="s">
        <v>130</v>
      </c>
      <c r="D45" s="182"/>
      <c r="E45" s="183">
        <v>0.36749999999999999</v>
      </c>
      <c r="F45" s="184"/>
      <c r="G45" s="185"/>
      <c r="M45" s="186" t="s">
        <v>130</v>
      </c>
      <c r="O45" s="172"/>
    </row>
    <row r="46" spans="1:104" x14ac:dyDescent="0.2">
      <c r="A46" s="187"/>
      <c r="B46" s="188" t="s">
        <v>69</v>
      </c>
      <c r="C46" s="189" t="str">
        <f>CONCATENATE(B40," ",C40)</f>
        <v>11 Přípravné a přidružené práce</v>
      </c>
      <c r="D46" s="187"/>
      <c r="E46" s="190"/>
      <c r="F46" s="190"/>
      <c r="G46" s="191">
        <f>SUM(G40:G45)</f>
        <v>0</v>
      </c>
      <c r="O46" s="172">
        <v>4</v>
      </c>
      <c r="BA46" s="192">
        <f>SUM(BA40:BA45)</f>
        <v>0</v>
      </c>
      <c r="BB46" s="192">
        <f>SUM(BB40:BB45)</f>
        <v>0</v>
      </c>
      <c r="BC46" s="192">
        <f>SUM(BC40:BC45)</f>
        <v>0</v>
      </c>
      <c r="BD46" s="192">
        <f>SUM(BD40:BD45)</f>
        <v>0</v>
      </c>
      <c r="BE46" s="192">
        <f>SUM(BE40:BE45)</f>
        <v>0</v>
      </c>
    </row>
    <row r="47" spans="1:104" x14ac:dyDescent="0.2">
      <c r="A47" s="165" t="s">
        <v>65</v>
      </c>
      <c r="B47" s="166" t="s">
        <v>131</v>
      </c>
      <c r="C47" s="167" t="s">
        <v>132</v>
      </c>
      <c r="D47" s="168"/>
      <c r="E47" s="169"/>
      <c r="F47" s="169"/>
      <c r="G47" s="170"/>
      <c r="H47" s="171"/>
      <c r="I47" s="171"/>
      <c r="O47" s="172">
        <v>1</v>
      </c>
    </row>
    <row r="48" spans="1:104" x14ac:dyDescent="0.2">
      <c r="A48" s="173">
        <v>19</v>
      </c>
      <c r="B48" s="174" t="s">
        <v>133</v>
      </c>
      <c r="C48" s="175" t="s">
        <v>134</v>
      </c>
      <c r="D48" s="176" t="s">
        <v>135</v>
      </c>
      <c r="E48" s="177">
        <v>1881.6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1</v>
      </c>
      <c r="AC48" s="139">
        <v>19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1</v>
      </c>
    </row>
    <row r="49" spans="1:104" x14ac:dyDescent="0.2">
      <c r="A49" s="179"/>
      <c r="B49" s="180"/>
      <c r="C49" s="181" t="s">
        <v>136</v>
      </c>
      <c r="D49" s="182"/>
      <c r="E49" s="183">
        <v>0</v>
      </c>
      <c r="F49" s="184"/>
      <c r="G49" s="185"/>
      <c r="M49" s="186" t="s">
        <v>136</v>
      </c>
      <c r="O49" s="172"/>
    </row>
    <row r="50" spans="1:104" x14ac:dyDescent="0.2">
      <c r="A50" s="179"/>
      <c r="B50" s="180"/>
      <c r="C50" s="181" t="s">
        <v>137</v>
      </c>
      <c r="D50" s="182"/>
      <c r="E50" s="183">
        <v>1881.6</v>
      </c>
      <c r="F50" s="184"/>
      <c r="G50" s="185"/>
      <c r="M50" s="186" t="s">
        <v>137</v>
      </c>
      <c r="O50" s="172"/>
    </row>
    <row r="51" spans="1:104" x14ac:dyDescent="0.2">
      <c r="A51" s="173">
        <v>20</v>
      </c>
      <c r="B51" s="174" t="s">
        <v>138</v>
      </c>
      <c r="C51" s="175" t="s">
        <v>139</v>
      </c>
      <c r="D51" s="176" t="s">
        <v>84</v>
      </c>
      <c r="E51" s="177">
        <v>3430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20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0.30360999999999999</v>
      </c>
    </row>
    <row r="52" spans="1:104" x14ac:dyDescent="0.2">
      <c r="A52" s="179"/>
      <c r="B52" s="180"/>
      <c r="C52" s="181" t="s">
        <v>140</v>
      </c>
      <c r="D52" s="182"/>
      <c r="E52" s="183">
        <v>3430</v>
      </c>
      <c r="F52" s="184"/>
      <c r="G52" s="185"/>
      <c r="M52" s="186" t="s">
        <v>140</v>
      </c>
      <c r="O52" s="172"/>
    </row>
    <row r="53" spans="1:104" x14ac:dyDescent="0.2">
      <c r="A53" s="187"/>
      <c r="B53" s="188" t="s">
        <v>69</v>
      </c>
      <c r="C53" s="189" t="str">
        <f>CONCATENATE(B47," ",C47)</f>
        <v>17 Konstrukce ze zemin</v>
      </c>
      <c r="D53" s="187"/>
      <c r="E53" s="190"/>
      <c r="F53" s="190"/>
      <c r="G53" s="191">
        <f>SUM(G47:G52)</f>
        <v>0</v>
      </c>
      <c r="O53" s="172">
        <v>4</v>
      </c>
      <c r="BA53" s="192">
        <f>SUM(BA47:BA52)</f>
        <v>0</v>
      </c>
      <c r="BB53" s="192">
        <f>SUM(BB47:BB52)</f>
        <v>0</v>
      </c>
      <c r="BC53" s="192">
        <f>SUM(BC47:BC52)</f>
        <v>0</v>
      </c>
      <c r="BD53" s="192">
        <f>SUM(BD47:BD52)</f>
        <v>0</v>
      </c>
      <c r="BE53" s="192">
        <f>SUM(BE47:BE52)</f>
        <v>0</v>
      </c>
    </row>
    <row r="54" spans="1:104" x14ac:dyDescent="0.2">
      <c r="A54" s="165" t="s">
        <v>65</v>
      </c>
      <c r="B54" s="166" t="s">
        <v>141</v>
      </c>
      <c r="C54" s="167" t="s">
        <v>142</v>
      </c>
      <c r="D54" s="168"/>
      <c r="E54" s="169"/>
      <c r="F54" s="169"/>
      <c r="G54" s="170"/>
      <c r="H54" s="171"/>
      <c r="I54" s="171"/>
      <c r="O54" s="172">
        <v>1</v>
      </c>
    </row>
    <row r="55" spans="1:104" x14ac:dyDescent="0.2">
      <c r="A55" s="173">
        <v>21</v>
      </c>
      <c r="B55" s="174" t="s">
        <v>143</v>
      </c>
      <c r="C55" s="175" t="s">
        <v>144</v>
      </c>
      <c r="D55" s="176" t="s">
        <v>74</v>
      </c>
      <c r="E55" s="177">
        <v>269.5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21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2.5016500000000002</v>
      </c>
    </row>
    <row r="56" spans="1:104" x14ac:dyDescent="0.2">
      <c r="A56" s="179"/>
      <c r="B56" s="180"/>
      <c r="C56" s="181" t="s">
        <v>145</v>
      </c>
      <c r="D56" s="182"/>
      <c r="E56" s="183">
        <v>269.5</v>
      </c>
      <c r="F56" s="184"/>
      <c r="G56" s="185"/>
      <c r="M56" s="186" t="s">
        <v>145</v>
      </c>
      <c r="O56" s="172"/>
    </row>
    <row r="57" spans="1:104" x14ac:dyDescent="0.2">
      <c r="A57" s="173">
        <v>22</v>
      </c>
      <c r="B57" s="174" t="s">
        <v>146</v>
      </c>
      <c r="C57" s="175" t="s">
        <v>147</v>
      </c>
      <c r="D57" s="176" t="s">
        <v>84</v>
      </c>
      <c r="E57" s="177">
        <v>3430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22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3.0000000000000001E-5</v>
      </c>
    </row>
    <row r="58" spans="1:104" x14ac:dyDescent="0.2">
      <c r="A58" s="179"/>
      <c r="B58" s="180"/>
      <c r="C58" s="181" t="s">
        <v>148</v>
      </c>
      <c r="D58" s="182"/>
      <c r="E58" s="183">
        <v>3430</v>
      </c>
      <c r="F58" s="184"/>
      <c r="G58" s="185"/>
      <c r="M58" s="186" t="s">
        <v>148</v>
      </c>
      <c r="O58" s="172"/>
    </row>
    <row r="59" spans="1:104" ht="22.5" x14ac:dyDescent="0.2">
      <c r="A59" s="173">
        <v>23</v>
      </c>
      <c r="B59" s="174" t="s">
        <v>149</v>
      </c>
      <c r="C59" s="175" t="s">
        <v>150</v>
      </c>
      <c r="D59" s="176" t="s">
        <v>112</v>
      </c>
      <c r="E59" s="177">
        <v>4116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1</v>
      </c>
      <c r="AC59" s="139">
        <v>23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5.9999999999999995E-4</v>
      </c>
    </row>
    <row r="60" spans="1:104" x14ac:dyDescent="0.2">
      <c r="A60" s="179"/>
      <c r="B60" s="180"/>
      <c r="C60" s="181" t="s">
        <v>151</v>
      </c>
      <c r="D60" s="182"/>
      <c r="E60" s="183">
        <v>4116</v>
      </c>
      <c r="F60" s="184"/>
      <c r="G60" s="185"/>
      <c r="M60" s="186" t="s">
        <v>151</v>
      </c>
      <c r="O60" s="172"/>
    </row>
    <row r="61" spans="1:104" x14ac:dyDescent="0.2">
      <c r="A61" s="173">
        <v>24</v>
      </c>
      <c r="B61" s="174" t="s">
        <v>152</v>
      </c>
      <c r="C61" s="175" t="s">
        <v>153</v>
      </c>
      <c r="D61" s="176" t="s">
        <v>84</v>
      </c>
      <c r="E61" s="177">
        <v>15.06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24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3.9199999999999999E-2</v>
      </c>
    </row>
    <row r="62" spans="1:104" x14ac:dyDescent="0.2">
      <c r="A62" s="179"/>
      <c r="B62" s="180"/>
      <c r="C62" s="181" t="s">
        <v>154</v>
      </c>
      <c r="D62" s="182"/>
      <c r="E62" s="183">
        <v>0</v>
      </c>
      <c r="F62" s="184"/>
      <c r="G62" s="185"/>
      <c r="M62" s="186" t="s">
        <v>154</v>
      </c>
      <c r="O62" s="172"/>
    </row>
    <row r="63" spans="1:104" x14ac:dyDescent="0.2">
      <c r="A63" s="179"/>
      <c r="B63" s="180"/>
      <c r="C63" s="181" t="s">
        <v>155</v>
      </c>
      <c r="D63" s="182"/>
      <c r="E63" s="183">
        <v>2.2799999999999998</v>
      </c>
      <c r="F63" s="184"/>
      <c r="G63" s="185"/>
      <c r="M63" s="186" t="s">
        <v>155</v>
      </c>
      <c r="O63" s="172"/>
    </row>
    <row r="64" spans="1:104" x14ac:dyDescent="0.2">
      <c r="A64" s="179"/>
      <c r="B64" s="180"/>
      <c r="C64" s="181" t="s">
        <v>156</v>
      </c>
      <c r="D64" s="182"/>
      <c r="E64" s="183">
        <v>0</v>
      </c>
      <c r="F64" s="184"/>
      <c r="G64" s="185"/>
      <c r="M64" s="186" t="s">
        <v>156</v>
      </c>
      <c r="O64" s="172"/>
    </row>
    <row r="65" spans="1:104" x14ac:dyDescent="0.2">
      <c r="A65" s="179"/>
      <c r="B65" s="180"/>
      <c r="C65" s="181" t="s">
        <v>155</v>
      </c>
      <c r="D65" s="182"/>
      <c r="E65" s="183">
        <v>2.2799999999999998</v>
      </c>
      <c r="F65" s="184"/>
      <c r="G65" s="185"/>
      <c r="M65" s="186" t="s">
        <v>155</v>
      </c>
      <c r="O65" s="172"/>
    </row>
    <row r="66" spans="1:104" x14ac:dyDescent="0.2">
      <c r="A66" s="179"/>
      <c r="B66" s="180"/>
      <c r="C66" s="181" t="s">
        <v>157</v>
      </c>
      <c r="D66" s="182"/>
      <c r="E66" s="183">
        <v>0</v>
      </c>
      <c r="F66" s="184"/>
      <c r="G66" s="185"/>
      <c r="M66" s="186" t="s">
        <v>157</v>
      </c>
      <c r="O66" s="172"/>
    </row>
    <row r="67" spans="1:104" x14ac:dyDescent="0.2">
      <c r="A67" s="179"/>
      <c r="B67" s="180"/>
      <c r="C67" s="181" t="s">
        <v>158</v>
      </c>
      <c r="D67" s="182"/>
      <c r="E67" s="183">
        <v>1.86</v>
      </c>
      <c r="F67" s="184"/>
      <c r="G67" s="185"/>
      <c r="M67" s="186" t="s">
        <v>158</v>
      </c>
      <c r="O67" s="172"/>
    </row>
    <row r="68" spans="1:104" x14ac:dyDescent="0.2">
      <c r="A68" s="179"/>
      <c r="B68" s="180"/>
      <c r="C68" s="181" t="s">
        <v>159</v>
      </c>
      <c r="D68" s="182"/>
      <c r="E68" s="183">
        <v>0</v>
      </c>
      <c r="F68" s="184"/>
      <c r="G68" s="185"/>
      <c r="M68" s="186" t="s">
        <v>159</v>
      </c>
      <c r="O68" s="172"/>
    </row>
    <row r="69" spans="1:104" x14ac:dyDescent="0.2">
      <c r="A69" s="179"/>
      <c r="B69" s="180"/>
      <c r="C69" s="181" t="s">
        <v>160</v>
      </c>
      <c r="D69" s="182"/>
      <c r="E69" s="183">
        <v>1.8</v>
      </c>
      <c r="F69" s="184"/>
      <c r="G69" s="185"/>
      <c r="M69" s="186" t="s">
        <v>160</v>
      </c>
      <c r="O69" s="172"/>
    </row>
    <row r="70" spans="1:104" x14ac:dyDescent="0.2">
      <c r="A70" s="179"/>
      <c r="B70" s="180"/>
      <c r="C70" s="181" t="s">
        <v>161</v>
      </c>
      <c r="D70" s="182"/>
      <c r="E70" s="183">
        <v>0</v>
      </c>
      <c r="F70" s="184"/>
      <c r="G70" s="185"/>
      <c r="M70" s="186" t="s">
        <v>161</v>
      </c>
      <c r="O70" s="172"/>
    </row>
    <row r="71" spans="1:104" x14ac:dyDescent="0.2">
      <c r="A71" s="179"/>
      <c r="B71" s="180"/>
      <c r="C71" s="181" t="s">
        <v>155</v>
      </c>
      <c r="D71" s="182"/>
      <c r="E71" s="183">
        <v>2.2799999999999998</v>
      </c>
      <c r="F71" s="184"/>
      <c r="G71" s="185"/>
      <c r="M71" s="186" t="s">
        <v>155</v>
      </c>
      <c r="O71" s="172"/>
    </row>
    <row r="72" spans="1:104" x14ac:dyDescent="0.2">
      <c r="A72" s="179"/>
      <c r="B72" s="180"/>
      <c r="C72" s="181" t="s">
        <v>162</v>
      </c>
      <c r="D72" s="182"/>
      <c r="E72" s="183">
        <v>0</v>
      </c>
      <c r="F72" s="184"/>
      <c r="G72" s="185"/>
      <c r="M72" s="186" t="s">
        <v>162</v>
      </c>
      <c r="O72" s="172"/>
    </row>
    <row r="73" spans="1:104" x14ac:dyDescent="0.2">
      <c r="A73" s="179"/>
      <c r="B73" s="180"/>
      <c r="C73" s="181" t="s">
        <v>155</v>
      </c>
      <c r="D73" s="182"/>
      <c r="E73" s="183">
        <v>2.2799999999999998</v>
      </c>
      <c r="F73" s="184"/>
      <c r="G73" s="185"/>
      <c r="M73" s="186" t="s">
        <v>155</v>
      </c>
      <c r="O73" s="172"/>
    </row>
    <row r="74" spans="1:104" x14ac:dyDescent="0.2">
      <c r="A74" s="179"/>
      <c r="B74" s="180"/>
      <c r="C74" s="181" t="s">
        <v>163</v>
      </c>
      <c r="D74" s="182"/>
      <c r="E74" s="183">
        <v>0</v>
      </c>
      <c r="F74" s="184"/>
      <c r="G74" s="185"/>
      <c r="M74" s="186" t="s">
        <v>163</v>
      </c>
      <c r="O74" s="172"/>
    </row>
    <row r="75" spans="1:104" x14ac:dyDescent="0.2">
      <c r="A75" s="179"/>
      <c r="B75" s="180"/>
      <c r="C75" s="181" t="s">
        <v>155</v>
      </c>
      <c r="D75" s="182"/>
      <c r="E75" s="183">
        <v>2.2799999999999998</v>
      </c>
      <c r="F75" s="184"/>
      <c r="G75" s="185"/>
      <c r="M75" s="186" t="s">
        <v>155</v>
      </c>
      <c r="O75" s="172"/>
    </row>
    <row r="76" spans="1:104" ht="22.5" x14ac:dyDescent="0.2">
      <c r="A76" s="173">
        <v>25</v>
      </c>
      <c r="B76" s="174" t="s">
        <v>164</v>
      </c>
      <c r="C76" s="175" t="s">
        <v>165</v>
      </c>
      <c r="D76" s="176" t="s">
        <v>84</v>
      </c>
      <c r="E76" s="177">
        <v>15.06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25</v>
      </c>
      <c r="AZ76" s="139">
        <v>1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</v>
      </c>
    </row>
    <row r="77" spans="1:104" x14ac:dyDescent="0.2">
      <c r="A77" s="179"/>
      <c r="B77" s="180"/>
      <c r="C77" s="181" t="s">
        <v>154</v>
      </c>
      <c r="D77" s="182"/>
      <c r="E77" s="183">
        <v>0</v>
      </c>
      <c r="F77" s="184"/>
      <c r="G77" s="185"/>
      <c r="M77" s="186" t="s">
        <v>154</v>
      </c>
      <c r="O77" s="172"/>
    </row>
    <row r="78" spans="1:104" x14ac:dyDescent="0.2">
      <c r="A78" s="179"/>
      <c r="B78" s="180"/>
      <c r="C78" s="181" t="s">
        <v>155</v>
      </c>
      <c r="D78" s="182"/>
      <c r="E78" s="183">
        <v>2.2799999999999998</v>
      </c>
      <c r="F78" s="184"/>
      <c r="G78" s="185"/>
      <c r="M78" s="186" t="s">
        <v>155</v>
      </c>
      <c r="O78" s="172"/>
    </row>
    <row r="79" spans="1:104" x14ac:dyDescent="0.2">
      <c r="A79" s="179"/>
      <c r="B79" s="180"/>
      <c r="C79" s="181" t="s">
        <v>156</v>
      </c>
      <c r="D79" s="182"/>
      <c r="E79" s="183">
        <v>0</v>
      </c>
      <c r="F79" s="184"/>
      <c r="G79" s="185"/>
      <c r="M79" s="186" t="s">
        <v>156</v>
      </c>
      <c r="O79" s="172"/>
    </row>
    <row r="80" spans="1:104" x14ac:dyDescent="0.2">
      <c r="A80" s="179"/>
      <c r="B80" s="180"/>
      <c r="C80" s="181" t="s">
        <v>155</v>
      </c>
      <c r="D80" s="182"/>
      <c r="E80" s="183">
        <v>2.2799999999999998</v>
      </c>
      <c r="F80" s="184"/>
      <c r="G80" s="185"/>
      <c r="M80" s="186" t="s">
        <v>155</v>
      </c>
      <c r="O80" s="172"/>
    </row>
    <row r="81" spans="1:104" x14ac:dyDescent="0.2">
      <c r="A81" s="179"/>
      <c r="B81" s="180"/>
      <c r="C81" s="181" t="s">
        <v>157</v>
      </c>
      <c r="D81" s="182"/>
      <c r="E81" s="183">
        <v>0</v>
      </c>
      <c r="F81" s="184"/>
      <c r="G81" s="185"/>
      <c r="M81" s="186" t="s">
        <v>157</v>
      </c>
      <c r="O81" s="172"/>
    </row>
    <row r="82" spans="1:104" x14ac:dyDescent="0.2">
      <c r="A82" s="179"/>
      <c r="B82" s="180"/>
      <c r="C82" s="181" t="s">
        <v>158</v>
      </c>
      <c r="D82" s="182"/>
      <c r="E82" s="183">
        <v>1.86</v>
      </c>
      <c r="F82" s="184"/>
      <c r="G82" s="185"/>
      <c r="M82" s="186" t="s">
        <v>158</v>
      </c>
      <c r="O82" s="172"/>
    </row>
    <row r="83" spans="1:104" x14ac:dyDescent="0.2">
      <c r="A83" s="179"/>
      <c r="B83" s="180"/>
      <c r="C83" s="181" t="s">
        <v>159</v>
      </c>
      <c r="D83" s="182"/>
      <c r="E83" s="183">
        <v>0</v>
      </c>
      <c r="F83" s="184"/>
      <c r="G83" s="185"/>
      <c r="M83" s="186" t="s">
        <v>159</v>
      </c>
      <c r="O83" s="172"/>
    </row>
    <row r="84" spans="1:104" x14ac:dyDescent="0.2">
      <c r="A84" s="179"/>
      <c r="B84" s="180"/>
      <c r="C84" s="181" t="s">
        <v>160</v>
      </c>
      <c r="D84" s="182"/>
      <c r="E84" s="183">
        <v>1.8</v>
      </c>
      <c r="F84" s="184"/>
      <c r="G84" s="185"/>
      <c r="M84" s="186" t="s">
        <v>160</v>
      </c>
      <c r="O84" s="172"/>
    </row>
    <row r="85" spans="1:104" x14ac:dyDescent="0.2">
      <c r="A85" s="179"/>
      <c r="B85" s="180"/>
      <c r="C85" s="181" t="s">
        <v>161</v>
      </c>
      <c r="D85" s="182"/>
      <c r="E85" s="183">
        <v>0</v>
      </c>
      <c r="F85" s="184"/>
      <c r="G85" s="185"/>
      <c r="M85" s="186" t="s">
        <v>161</v>
      </c>
      <c r="O85" s="172"/>
    </row>
    <row r="86" spans="1:104" x14ac:dyDescent="0.2">
      <c r="A86" s="179"/>
      <c r="B86" s="180"/>
      <c r="C86" s="181" t="s">
        <v>155</v>
      </c>
      <c r="D86" s="182"/>
      <c r="E86" s="183">
        <v>2.2799999999999998</v>
      </c>
      <c r="F86" s="184"/>
      <c r="G86" s="185"/>
      <c r="M86" s="186" t="s">
        <v>155</v>
      </c>
      <c r="O86" s="172"/>
    </row>
    <row r="87" spans="1:104" x14ac:dyDescent="0.2">
      <c r="A87" s="179"/>
      <c r="B87" s="180"/>
      <c r="C87" s="181" t="s">
        <v>162</v>
      </c>
      <c r="D87" s="182"/>
      <c r="E87" s="183">
        <v>0</v>
      </c>
      <c r="F87" s="184"/>
      <c r="G87" s="185"/>
      <c r="M87" s="186" t="s">
        <v>162</v>
      </c>
      <c r="O87" s="172"/>
    </row>
    <row r="88" spans="1:104" x14ac:dyDescent="0.2">
      <c r="A88" s="179"/>
      <c r="B88" s="180"/>
      <c r="C88" s="181" t="s">
        <v>155</v>
      </c>
      <c r="D88" s="182"/>
      <c r="E88" s="183">
        <v>2.2799999999999998</v>
      </c>
      <c r="F88" s="184"/>
      <c r="G88" s="185"/>
      <c r="M88" s="186" t="s">
        <v>155</v>
      </c>
      <c r="O88" s="172"/>
    </row>
    <row r="89" spans="1:104" x14ac:dyDescent="0.2">
      <c r="A89" s="179"/>
      <c r="B89" s="180"/>
      <c r="C89" s="181" t="s">
        <v>163</v>
      </c>
      <c r="D89" s="182"/>
      <c r="E89" s="183">
        <v>0</v>
      </c>
      <c r="F89" s="184"/>
      <c r="G89" s="185"/>
      <c r="M89" s="186" t="s">
        <v>163</v>
      </c>
      <c r="O89" s="172"/>
    </row>
    <row r="90" spans="1:104" x14ac:dyDescent="0.2">
      <c r="A90" s="179"/>
      <c r="B90" s="180"/>
      <c r="C90" s="181" t="s">
        <v>155</v>
      </c>
      <c r="D90" s="182"/>
      <c r="E90" s="183">
        <v>2.2799999999999998</v>
      </c>
      <c r="F90" s="184"/>
      <c r="G90" s="185"/>
      <c r="M90" s="186" t="s">
        <v>155</v>
      </c>
      <c r="O90" s="172"/>
    </row>
    <row r="91" spans="1:104" ht="22.5" x14ac:dyDescent="0.2">
      <c r="A91" s="173">
        <v>26</v>
      </c>
      <c r="B91" s="174" t="s">
        <v>166</v>
      </c>
      <c r="C91" s="175" t="s">
        <v>167</v>
      </c>
      <c r="D91" s="176" t="s">
        <v>74</v>
      </c>
      <c r="E91" s="177">
        <v>12.895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26</v>
      </c>
      <c r="AZ91" s="139">
        <v>1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2.5249999999999999</v>
      </c>
    </row>
    <row r="92" spans="1:104" x14ac:dyDescent="0.2">
      <c r="A92" s="179"/>
      <c r="B92" s="180"/>
      <c r="C92" s="181" t="s">
        <v>154</v>
      </c>
      <c r="D92" s="182"/>
      <c r="E92" s="183">
        <v>0</v>
      </c>
      <c r="F92" s="184"/>
      <c r="G92" s="185"/>
      <c r="M92" s="186" t="s">
        <v>154</v>
      </c>
      <c r="O92" s="172"/>
    </row>
    <row r="93" spans="1:104" x14ac:dyDescent="0.2">
      <c r="A93" s="179"/>
      <c r="B93" s="180"/>
      <c r="C93" s="205">
        <v>1875</v>
      </c>
      <c r="D93" s="182"/>
      <c r="E93" s="183">
        <v>1.875</v>
      </c>
      <c r="F93" s="184"/>
      <c r="G93" s="185"/>
      <c r="M93" s="206">
        <v>1875</v>
      </c>
      <c r="O93" s="172"/>
    </row>
    <row r="94" spans="1:104" x14ac:dyDescent="0.2">
      <c r="A94" s="179"/>
      <c r="B94" s="180"/>
      <c r="C94" s="181" t="s">
        <v>156</v>
      </c>
      <c r="D94" s="182"/>
      <c r="E94" s="183">
        <v>0</v>
      </c>
      <c r="F94" s="184"/>
      <c r="G94" s="185"/>
      <c r="M94" s="186" t="s">
        <v>156</v>
      </c>
      <c r="O94" s="172"/>
    </row>
    <row r="95" spans="1:104" x14ac:dyDescent="0.2">
      <c r="A95" s="179"/>
      <c r="B95" s="180"/>
      <c r="C95" s="205">
        <v>1875</v>
      </c>
      <c r="D95" s="182"/>
      <c r="E95" s="183">
        <v>1.875</v>
      </c>
      <c r="F95" s="184"/>
      <c r="G95" s="185"/>
      <c r="M95" s="206">
        <v>1875</v>
      </c>
      <c r="O95" s="172"/>
    </row>
    <row r="96" spans="1:104" x14ac:dyDescent="0.2">
      <c r="A96" s="179"/>
      <c r="B96" s="180"/>
      <c r="C96" s="181" t="s">
        <v>157</v>
      </c>
      <c r="D96" s="182"/>
      <c r="E96" s="183">
        <v>0</v>
      </c>
      <c r="F96" s="184"/>
      <c r="G96" s="185"/>
      <c r="M96" s="186" t="s">
        <v>157</v>
      </c>
      <c r="O96" s="172"/>
    </row>
    <row r="97" spans="1:104" x14ac:dyDescent="0.2">
      <c r="A97" s="179"/>
      <c r="B97" s="180"/>
      <c r="C97" s="181" t="s">
        <v>168</v>
      </c>
      <c r="D97" s="182"/>
      <c r="E97" s="183">
        <v>1.76</v>
      </c>
      <c r="F97" s="184"/>
      <c r="G97" s="185"/>
      <c r="M97" s="186" t="s">
        <v>168</v>
      </c>
      <c r="O97" s="172"/>
    </row>
    <row r="98" spans="1:104" x14ac:dyDescent="0.2">
      <c r="A98" s="179"/>
      <c r="B98" s="180"/>
      <c r="C98" s="181" t="s">
        <v>159</v>
      </c>
      <c r="D98" s="182"/>
      <c r="E98" s="183">
        <v>0</v>
      </c>
      <c r="F98" s="184"/>
      <c r="G98" s="185"/>
      <c r="M98" s="186" t="s">
        <v>159</v>
      </c>
      <c r="O98" s="172"/>
    </row>
    <row r="99" spans="1:104" x14ac:dyDescent="0.2">
      <c r="A99" s="179"/>
      <c r="B99" s="180"/>
      <c r="C99" s="181" t="s">
        <v>168</v>
      </c>
      <c r="D99" s="182"/>
      <c r="E99" s="183">
        <v>1.76</v>
      </c>
      <c r="F99" s="184"/>
      <c r="G99" s="185"/>
      <c r="M99" s="186" t="s">
        <v>168</v>
      </c>
      <c r="O99" s="172"/>
    </row>
    <row r="100" spans="1:104" x14ac:dyDescent="0.2">
      <c r="A100" s="179"/>
      <c r="B100" s="180"/>
      <c r="C100" s="181" t="s">
        <v>161</v>
      </c>
      <c r="D100" s="182"/>
      <c r="E100" s="183">
        <v>0</v>
      </c>
      <c r="F100" s="184"/>
      <c r="G100" s="185"/>
      <c r="M100" s="186" t="s">
        <v>161</v>
      </c>
      <c r="O100" s="172"/>
    </row>
    <row r="101" spans="1:104" x14ac:dyDescent="0.2">
      <c r="A101" s="179"/>
      <c r="B101" s="180"/>
      <c r="C101" s="205">
        <v>1875</v>
      </c>
      <c r="D101" s="182"/>
      <c r="E101" s="183">
        <v>1.875</v>
      </c>
      <c r="F101" s="184"/>
      <c r="G101" s="185"/>
      <c r="M101" s="206">
        <v>1875</v>
      </c>
      <c r="O101" s="172"/>
    </row>
    <row r="102" spans="1:104" x14ac:dyDescent="0.2">
      <c r="A102" s="179"/>
      <c r="B102" s="180"/>
      <c r="C102" s="181" t="s">
        <v>162</v>
      </c>
      <c r="D102" s="182"/>
      <c r="E102" s="183">
        <v>0</v>
      </c>
      <c r="F102" s="184"/>
      <c r="G102" s="185"/>
      <c r="M102" s="186" t="s">
        <v>162</v>
      </c>
      <c r="O102" s="172"/>
    </row>
    <row r="103" spans="1:104" x14ac:dyDescent="0.2">
      <c r="A103" s="179"/>
      <c r="B103" s="180"/>
      <c r="C103" s="205">
        <v>1875</v>
      </c>
      <c r="D103" s="182"/>
      <c r="E103" s="183">
        <v>1.875</v>
      </c>
      <c r="F103" s="184"/>
      <c r="G103" s="185"/>
      <c r="M103" s="206">
        <v>1875</v>
      </c>
      <c r="O103" s="172"/>
    </row>
    <row r="104" spans="1:104" x14ac:dyDescent="0.2">
      <c r="A104" s="179"/>
      <c r="B104" s="180"/>
      <c r="C104" s="181" t="s">
        <v>163</v>
      </c>
      <c r="D104" s="182"/>
      <c r="E104" s="183">
        <v>0</v>
      </c>
      <c r="F104" s="184"/>
      <c r="G104" s="185"/>
      <c r="M104" s="186" t="s">
        <v>163</v>
      </c>
      <c r="O104" s="172"/>
    </row>
    <row r="105" spans="1:104" x14ac:dyDescent="0.2">
      <c r="A105" s="179"/>
      <c r="B105" s="180"/>
      <c r="C105" s="205">
        <v>1875</v>
      </c>
      <c r="D105" s="182"/>
      <c r="E105" s="183">
        <v>1.875</v>
      </c>
      <c r="F105" s="184"/>
      <c r="G105" s="185"/>
      <c r="M105" s="206">
        <v>1875</v>
      </c>
      <c r="O105" s="172"/>
    </row>
    <row r="106" spans="1:104" ht="22.5" x14ac:dyDescent="0.2">
      <c r="A106" s="173">
        <v>27</v>
      </c>
      <c r="B106" s="174" t="s">
        <v>169</v>
      </c>
      <c r="C106" s="175" t="s">
        <v>170</v>
      </c>
      <c r="D106" s="176" t="s">
        <v>74</v>
      </c>
      <c r="E106" s="177">
        <v>3</v>
      </c>
      <c r="F106" s="177">
        <v>0</v>
      </c>
      <c r="G106" s="178">
        <f>E106*F106</f>
        <v>0</v>
      </c>
      <c r="O106" s="172">
        <v>2</v>
      </c>
      <c r="AA106" s="139">
        <v>12</v>
      </c>
      <c r="AB106" s="139">
        <v>0</v>
      </c>
      <c r="AC106" s="139">
        <v>27</v>
      </c>
      <c r="AZ106" s="139">
        <v>1</v>
      </c>
      <c r="BA106" s="139">
        <f>IF(AZ106=1,G106,0)</f>
        <v>0</v>
      </c>
      <c r="BB106" s="139">
        <f>IF(AZ106=2,G106,0)</f>
        <v>0</v>
      </c>
      <c r="BC106" s="139">
        <f>IF(AZ106=3,G106,0)</f>
        <v>0</v>
      </c>
      <c r="BD106" s="139">
        <f>IF(AZ106=4,G106,0)</f>
        <v>0</v>
      </c>
      <c r="BE106" s="139">
        <f>IF(AZ106=5,G106,0)</f>
        <v>0</v>
      </c>
      <c r="CZ106" s="139">
        <v>2.5249999999999999</v>
      </c>
    </row>
    <row r="107" spans="1:104" x14ac:dyDescent="0.2">
      <c r="A107" s="179"/>
      <c r="B107" s="180"/>
      <c r="C107" s="181" t="s">
        <v>115</v>
      </c>
      <c r="D107" s="182"/>
      <c r="E107" s="183">
        <v>3</v>
      </c>
      <c r="F107" s="184"/>
      <c r="G107" s="185"/>
      <c r="M107" s="186" t="s">
        <v>115</v>
      </c>
      <c r="O107" s="172"/>
    </row>
    <row r="108" spans="1:104" x14ac:dyDescent="0.2">
      <c r="A108" s="187"/>
      <c r="B108" s="188" t="s">
        <v>69</v>
      </c>
      <c r="C108" s="189" t="str">
        <f>CONCATENATE(B54," ",C54)</f>
        <v>2 Základy,zvláštní zakládání</v>
      </c>
      <c r="D108" s="187"/>
      <c r="E108" s="190"/>
      <c r="F108" s="190"/>
      <c r="G108" s="191">
        <f>SUM(G54:G107)</f>
        <v>0</v>
      </c>
      <c r="O108" s="172">
        <v>4</v>
      </c>
      <c r="BA108" s="192">
        <f>SUM(BA54:BA107)</f>
        <v>0</v>
      </c>
      <c r="BB108" s="192">
        <f>SUM(BB54:BB107)</f>
        <v>0</v>
      </c>
      <c r="BC108" s="192">
        <f>SUM(BC54:BC107)</f>
        <v>0</v>
      </c>
      <c r="BD108" s="192">
        <f>SUM(BD54:BD107)</f>
        <v>0</v>
      </c>
      <c r="BE108" s="192">
        <f>SUM(BE54:BE107)</f>
        <v>0</v>
      </c>
    </row>
    <row r="109" spans="1:104" x14ac:dyDescent="0.2">
      <c r="A109" s="165" t="s">
        <v>65</v>
      </c>
      <c r="B109" s="166" t="s">
        <v>171</v>
      </c>
      <c r="C109" s="167" t="s">
        <v>172</v>
      </c>
      <c r="D109" s="168"/>
      <c r="E109" s="169"/>
      <c r="F109" s="169"/>
      <c r="G109" s="170"/>
      <c r="H109" s="171"/>
      <c r="I109" s="171"/>
      <c r="O109" s="172">
        <v>1</v>
      </c>
    </row>
    <row r="110" spans="1:104" ht="22.5" x14ac:dyDescent="0.2">
      <c r="A110" s="173">
        <v>28</v>
      </c>
      <c r="B110" s="174" t="s">
        <v>173</v>
      </c>
      <c r="C110" s="175" t="s">
        <v>174</v>
      </c>
      <c r="D110" s="176" t="s">
        <v>84</v>
      </c>
      <c r="E110" s="177">
        <v>252.6</v>
      </c>
      <c r="F110" s="177">
        <v>0</v>
      </c>
      <c r="G110" s="178">
        <f>E110*F110</f>
        <v>0</v>
      </c>
      <c r="O110" s="172">
        <v>2</v>
      </c>
      <c r="AA110" s="139">
        <v>12</v>
      </c>
      <c r="AB110" s="139">
        <v>0</v>
      </c>
      <c r="AC110" s="139">
        <v>28</v>
      </c>
      <c r="AZ110" s="139">
        <v>1</v>
      </c>
      <c r="BA110" s="139">
        <f>IF(AZ110=1,G110,0)</f>
        <v>0</v>
      </c>
      <c r="BB110" s="139">
        <f>IF(AZ110=2,G110,0)</f>
        <v>0</v>
      </c>
      <c r="BC110" s="139">
        <f>IF(AZ110=3,G110,0)</f>
        <v>0</v>
      </c>
      <c r="BD110" s="139">
        <f>IF(AZ110=4,G110,0)</f>
        <v>0</v>
      </c>
      <c r="BE110" s="139">
        <f>IF(AZ110=5,G110,0)</f>
        <v>0</v>
      </c>
      <c r="CZ110" s="139">
        <v>3.9050000000000001E-2</v>
      </c>
    </row>
    <row r="111" spans="1:104" x14ac:dyDescent="0.2">
      <c r="A111" s="179"/>
      <c r="B111" s="180"/>
      <c r="C111" s="181" t="s">
        <v>154</v>
      </c>
      <c r="D111" s="182"/>
      <c r="E111" s="183">
        <v>0</v>
      </c>
      <c r="F111" s="184"/>
      <c r="G111" s="185"/>
      <c r="M111" s="186" t="s">
        <v>154</v>
      </c>
      <c r="O111" s="172"/>
    </row>
    <row r="112" spans="1:104" x14ac:dyDescent="0.2">
      <c r="A112" s="179"/>
      <c r="B112" s="180"/>
      <c r="C112" s="181">
        <v>35</v>
      </c>
      <c r="D112" s="182"/>
      <c r="E112" s="183">
        <v>35</v>
      </c>
      <c r="F112" s="184"/>
      <c r="G112" s="185"/>
      <c r="M112" s="186">
        <v>35</v>
      </c>
      <c r="O112" s="172"/>
    </row>
    <row r="113" spans="1:104" x14ac:dyDescent="0.2">
      <c r="A113" s="179"/>
      <c r="B113" s="180"/>
      <c r="C113" s="181" t="s">
        <v>156</v>
      </c>
      <c r="D113" s="182"/>
      <c r="E113" s="183">
        <v>0</v>
      </c>
      <c r="F113" s="184"/>
      <c r="G113" s="185"/>
      <c r="M113" s="186" t="s">
        <v>156</v>
      </c>
      <c r="O113" s="172"/>
    </row>
    <row r="114" spans="1:104" x14ac:dyDescent="0.2">
      <c r="A114" s="179"/>
      <c r="B114" s="180"/>
      <c r="C114" s="181">
        <v>35</v>
      </c>
      <c r="D114" s="182"/>
      <c r="E114" s="183">
        <v>35</v>
      </c>
      <c r="F114" s="184"/>
      <c r="G114" s="185"/>
      <c r="M114" s="186">
        <v>35</v>
      </c>
      <c r="O114" s="172"/>
    </row>
    <row r="115" spans="1:104" x14ac:dyDescent="0.2">
      <c r="A115" s="179"/>
      <c r="B115" s="180"/>
      <c r="C115" s="181" t="s">
        <v>157</v>
      </c>
      <c r="D115" s="182"/>
      <c r="E115" s="183">
        <v>0</v>
      </c>
      <c r="F115" s="184"/>
      <c r="G115" s="185"/>
      <c r="M115" s="186" t="s">
        <v>157</v>
      </c>
      <c r="O115" s="172"/>
    </row>
    <row r="116" spans="1:104" x14ac:dyDescent="0.2">
      <c r="A116" s="179"/>
      <c r="B116" s="180"/>
      <c r="C116" s="181" t="s">
        <v>175</v>
      </c>
      <c r="D116" s="182"/>
      <c r="E116" s="183">
        <v>39.200000000000003</v>
      </c>
      <c r="F116" s="184"/>
      <c r="G116" s="185"/>
      <c r="M116" s="186" t="s">
        <v>175</v>
      </c>
      <c r="O116" s="172"/>
    </row>
    <row r="117" spans="1:104" x14ac:dyDescent="0.2">
      <c r="A117" s="179"/>
      <c r="B117" s="180"/>
      <c r="C117" s="181" t="s">
        <v>159</v>
      </c>
      <c r="D117" s="182"/>
      <c r="E117" s="183">
        <v>0</v>
      </c>
      <c r="F117" s="184"/>
      <c r="G117" s="185"/>
      <c r="M117" s="186" t="s">
        <v>159</v>
      </c>
      <c r="O117" s="172"/>
    </row>
    <row r="118" spans="1:104" x14ac:dyDescent="0.2">
      <c r="A118" s="179"/>
      <c r="B118" s="180"/>
      <c r="C118" s="181" t="s">
        <v>175</v>
      </c>
      <c r="D118" s="182"/>
      <c r="E118" s="183">
        <v>39.200000000000003</v>
      </c>
      <c r="F118" s="184"/>
      <c r="G118" s="185"/>
      <c r="M118" s="186" t="s">
        <v>175</v>
      </c>
      <c r="O118" s="172"/>
    </row>
    <row r="119" spans="1:104" x14ac:dyDescent="0.2">
      <c r="A119" s="179"/>
      <c r="B119" s="180"/>
      <c r="C119" s="181" t="s">
        <v>161</v>
      </c>
      <c r="D119" s="182"/>
      <c r="E119" s="183">
        <v>0</v>
      </c>
      <c r="F119" s="184"/>
      <c r="G119" s="185"/>
      <c r="M119" s="186" t="s">
        <v>161</v>
      </c>
      <c r="O119" s="172"/>
    </row>
    <row r="120" spans="1:104" x14ac:dyDescent="0.2">
      <c r="A120" s="179"/>
      <c r="B120" s="180"/>
      <c r="C120" s="181">
        <v>35</v>
      </c>
      <c r="D120" s="182"/>
      <c r="E120" s="183">
        <v>35</v>
      </c>
      <c r="F120" s="184"/>
      <c r="G120" s="185"/>
      <c r="M120" s="186">
        <v>35</v>
      </c>
      <c r="O120" s="172"/>
    </row>
    <row r="121" spans="1:104" x14ac:dyDescent="0.2">
      <c r="A121" s="179"/>
      <c r="B121" s="180"/>
      <c r="C121" s="181" t="s">
        <v>162</v>
      </c>
      <c r="D121" s="182"/>
      <c r="E121" s="183">
        <v>0</v>
      </c>
      <c r="F121" s="184"/>
      <c r="G121" s="185"/>
      <c r="M121" s="186" t="s">
        <v>162</v>
      </c>
      <c r="O121" s="172"/>
    </row>
    <row r="122" spans="1:104" x14ac:dyDescent="0.2">
      <c r="A122" s="179"/>
      <c r="B122" s="180"/>
      <c r="C122" s="181" t="s">
        <v>176</v>
      </c>
      <c r="D122" s="182"/>
      <c r="E122" s="183">
        <v>34.6</v>
      </c>
      <c r="F122" s="184"/>
      <c r="G122" s="185"/>
      <c r="M122" s="186" t="s">
        <v>176</v>
      </c>
      <c r="O122" s="172"/>
    </row>
    <row r="123" spans="1:104" x14ac:dyDescent="0.2">
      <c r="A123" s="179"/>
      <c r="B123" s="180"/>
      <c r="C123" s="181" t="s">
        <v>163</v>
      </c>
      <c r="D123" s="182"/>
      <c r="E123" s="183">
        <v>0</v>
      </c>
      <c r="F123" s="184"/>
      <c r="G123" s="185"/>
      <c r="M123" s="186" t="s">
        <v>163</v>
      </c>
      <c r="O123" s="172"/>
    </row>
    <row r="124" spans="1:104" x14ac:dyDescent="0.2">
      <c r="A124" s="179"/>
      <c r="B124" s="180"/>
      <c r="C124" s="181" t="s">
        <v>176</v>
      </c>
      <c r="D124" s="182"/>
      <c r="E124" s="183">
        <v>34.6</v>
      </c>
      <c r="F124" s="184"/>
      <c r="G124" s="185"/>
      <c r="M124" s="186" t="s">
        <v>176</v>
      </c>
      <c r="O124" s="172"/>
    </row>
    <row r="125" spans="1:104" ht="22.5" x14ac:dyDescent="0.2">
      <c r="A125" s="173">
        <v>29</v>
      </c>
      <c r="B125" s="174" t="s">
        <v>177</v>
      </c>
      <c r="C125" s="175" t="s">
        <v>178</v>
      </c>
      <c r="D125" s="176" t="s">
        <v>84</v>
      </c>
      <c r="E125" s="177">
        <v>252.6</v>
      </c>
      <c r="F125" s="177">
        <v>0</v>
      </c>
      <c r="G125" s="178">
        <f>E125*F125</f>
        <v>0</v>
      </c>
      <c r="O125" s="172">
        <v>2</v>
      </c>
      <c r="AA125" s="139">
        <v>12</v>
      </c>
      <c r="AB125" s="139">
        <v>0</v>
      </c>
      <c r="AC125" s="139">
        <v>29</v>
      </c>
      <c r="AZ125" s="139">
        <v>1</v>
      </c>
      <c r="BA125" s="139">
        <f>IF(AZ125=1,G125,0)</f>
        <v>0</v>
      </c>
      <c r="BB125" s="139">
        <f>IF(AZ125=2,G125,0)</f>
        <v>0</v>
      </c>
      <c r="BC125" s="139">
        <f>IF(AZ125=3,G125,0)</f>
        <v>0</v>
      </c>
      <c r="BD125" s="139">
        <f>IF(AZ125=4,G125,0)</f>
        <v>0</v>
      </c>
      <c r="BE125" s="139">
        <f>IF(AZ125=5,G125,0)</f>
        <v>0</v>
      </c>
      <c r="CZ125" s="139">
        <v>0</v>
      </c>
    </row>
    <row r="126" spans="1:104" x14ac:dyDescent="0.2">
      <c r="A126" s="179"/>
      <c r="B126" s="180"/>
      <c r="C126" s="181" t="s">
        <v>154</v>
      </c>
      <c r="D126" s="182"/>
      <c r="E126" s="183">
        <v>0</v>
      </c>
      <c r="F126" s="184"/>
      <c r="G126" s="185"/>
      <c r="M126" s="186" t="s">
        <v>154</v>
      </c>
      <c r="O126" s="172"/>
    </row>
    <row r="127" spans="1:104" x14ac:dyDescent="0.2">
      <c r="A127" s="179"/>
      <c r="B127" s="180"/>
      <c r="C127" s="181">
        <v>35</v>
      </c>
      <c r="D127" s="182"/>
      <c r="E127" s="183">
        <v>35</v>
      </c>
      <c r="F127" s="184"/>
      <c r="G127" s="185"/>
      <c r="M127" s="186">
        <v>35</v>
      </c>
      <c r="O127" s="172"/>
    </row>
    <row r="128" spans="1:104" x14ac:dyDescent="0.2">
      <c r="A128" s="179"/>
      <c r="B128" s="180"/>
      <c r="C128" s="181" t="s">
        <v>156</v>
      </c>
      <c r="D128" s="182"/>
      <c r="E128" s="183">
        <v>0</v>
      </c>
      <c r="F128" s="184"/>
      <c r="G128" s="185"/>
      <c r="M128" s="186" t="s">
        <v>156</v>
      </c>
      <c r="O128" s="172"/>
    </row>
    <row r="129" spans="1:104" x14ac:dyDescent="0.2">
      <c r="A129" s="179"/>
      <c r="B129" s="180"/>
      <c r="C129" s="181">
        <v>35</v>
      </c>
      <c r="D129" s="182"/>
      <c r="E129" s="183">
        <v>35</v>
      </c>
      <c r="F129" s="184"/>
      <c r="G129" s="185"/>
      <c r="M129" s="186">
        <v>35</v>
      </c>
      <c r="O129" s="172"/>
    </row>
    <row r="130" spans="1:104" x14ac:dyDescent="0.2">
      <c r="A130" s="179"/>
      <c r="B130" s="180"/>
      <c r="C130" s="181" t="s">
        <v>157</v>
      </c>
      <c r="D130" s="182"/>
      <c r="E130" s="183">
        <v>0</v>
      </c>
      <c r="F130" s="184"/>
      <c r="G130" s="185"/>
      <c r="M130" s="186" t="s">
        <v>157</v>
      </c>
      <c r="O130" s="172"/>
    </row>
    <row r="131" spans="1:104" x14ac:dyDescent="0.2">
      <c r="A131" s="179"/>
      <c r="B131" s="180"/>
      <c r="C131" s="181" t="s">
        <v>175</v>
      </c>
      <c r="D131" s="182"/>
      <c r="E131" s="183">
        <v>39.200000000000003</v>
      </c>
      <c r="F131" s="184"/>
      <c r="G131" s="185"/>
      <c r="M131" s="186" t="s">
        <v>175</v>
      </c>
      <c r="O131" s="172"/>
    </row>
    <row r="132" spans="1:104" x14ac:dyDescent="0.2">
      <c r="A132" s="179"/>
      <c r="B132" s="180"/>
      <c r="C132" s="181" t="s">
        <v>159</v>
      </c>
      <c r="D132" s="182"/>
      <c r="E132" s="183">
        <v>0</v>
      </c>
      <c r="F132" s="184"/>
      <c r="G132" s="185"/>
      <c r="M132" s="186" t="s">
        <v>159</v>
      </c>
      <c r="O132" s="172"/>
    </row>
    <row r="133" spans="1:104" x14ac:dyDescent="0.2">
      <c r="A133" s="179"/>
      <c r="B133" s="180"/>
      <c r="C133" s="181" t="s">
        <v>175</v>
      </c>
      <c r="D133" s="182"/>
      <c r="E133" s="183">
        <v>39.200000000000003</v>
      </c>
      <c r="F133" s="184"/>
      <c r="G133" s="185"/>
      <c r="M133" s="186" t="s">
        <v>175</v>
      </c>
      <c r="O133" s="172"/>
    </row>
    <row r="134" spans="1:104" x14ac:dyDescent="0.2">
      <c r="A134" s="179"/>
      <c r="B134" s="180"/>
      <c r="C134" s="181" t="s">
        <v>161</v>
      </c>
      <c r="D134" s="182"/>
      <c r="E134" s="183">
        <v>0</v>
      </c>
      <c r="F134" s="184"/>
      <c r="G134" s="185"/>
      <c r="M134" s="186" t="s">
        <v>161</v>
      </c>
      <c r="O134" s="172"/>
    </row>
    <row r="135" spans="1:104" x14ac:dyDescent="0.2">
      <c r="A135" s="179"/>
      <c r="B135" s="180"/>
      <c r="C135" s="181">
        <v>35</v>
      </c>
      <c r="D135" s="182"/>
      <c r="E135" s="183">
        <v>35</v>
      </c>
      <c r="F135" s="184"/>
      <c r="G135" s="185"/>
      <c r="M135" s="186">
        <v>35</v>
      </c>
      <c r="O135" s="172"/>
    </row>
    <row r="136" spans="1:104" x14ac:dyDescent="0.2">
      <c r="A136" s="179"/>
      <c r="B136" s="180"/>
      <c r="C136" s="181" t="s">
        <v>162</v>
      </c>
      <c r="D136" s="182"/>
      <c r="E136" s="183">
        <v>0</v>
      </c>
      <c r="F136" s="184"/>
      <c r="G136" s="185"/>
      <c r="M136" s="186" t="s">
        <v>162</v>
      </c>
      <c r="O136" s="172"/>
    </row>
    <row r="137" spans="1:104" x14ac:dyDescent="0.2">
      <c r="A137" s="179"/>
      <c r="B137" s="180"/>
      <c r="C137" s="181" t="s">
        <v>176</v>
      </c>
      <c r="D137" s="182"/>
      <c r="E137" s="183">
        <v>34.6</v>
      </c>
      <c r="F137" s="184"/>
      <c r="G137" s="185"/>
      <c r="M137" s="186" t="s">
        <v>176</v>
      </c>
      <c r="O137" s="172"/>
    </row>
    <row r="138" spans="1:104" x14ac:dyDescent="0.2">
      <c r="A138" s="179"/>
      <c r="B138" s="180"/>
      <c r="C138" s="181" t="s">
        <v>163</v>
      </c>
      <c r="D138" s="182"/>
      <c r="E138" s="183">
        <v>0</v>
      </c>
      <c r="F138" s="184"/>
      <c r="G138" s="185"/>
      <c r="M138" s="186" t="s">
        <v>163</v>
      </c>
      <c r="O138" s="172"/>
    </row>
    <row r="139" spans="1:104" x14ac:dyDescent="0.2">
      <c r="A139" s="179"/>
      <c r="B139" s="180"/>
      <c r="C139" s="181" t="s">
        <v>176</v>
      </c>
      <c r="D139" s="182"/>
      <c r="E139" s="183">
        <v>34.6</v>
      </c>
      <c r="F139" s="184"/>
      <c r="G139" s="185"/>
      <c r="M139" s="186" t="s">
        <v>176</v>
      </c>
      <c r="O139" s="172"/>
    </row>
    <row r="140" spans="1:104" x14ac:dyDescent="0.2">
      <c r="A140" s="173">
        <v>30</v>
      </c>
      <c r="B140" s="174" t="s">
        <v>179</v>
      </c>
      <c r="C140" s="175" t="s">
        <v>180</v>
      </c>
      <c r="D140" s="176" t="s">
        <v>74</v>
      </c>
      <c r="E140" s="177">
        <v>35.799999999999997</v>
      </c>
      <c r="F140" s="177">
        <v>0</v>
      </c>
      <c r="G140" s="178">
        <f>E140*F140</f>
        <v>0</v>
      </c>
      <c r="O140" s="172">
        <v>2</v>
      </c>
      <c r="AA140" s="139">
        <v>12</v>
      </c>
      <c r="AB140" s="139">
        <v>0</v>
      </c>
      <c r="AC140" s="139">
        <v>30</v>
      </c>
      <c r="AZ140" s="139">
        <v>1</v>
      </c>
      <c r="BA140" s="139">
        <f>IF(AZ140=1,G140,0)</f>
        <v>0</v>
      </c>
      <c r="BB140" s="139">
        <f>IF(AZ140=2,G140,0)</f>
        <v>0</v>
      </c>
      <c r="BC140" s="139">
        <f>IF(AZ140=3,G140,0)</f>
        <v>0</v>
      </c>
      <c r="BD140" s="139">
        <f>IF(AZ140=4,G140,0)</f>
        <v>0</v>
      </c>
      <c r="BE140" s="139">
        <f>IF(AZ140=5,G140,0)</f>
        <v>0</v>
      </c>
      <c r="CZ140" s="139">
        <v>2.5276700000000001</v>
      </c>
    </row>
    <row r="141" spans="1:104" x14ac:dyDescent="0.2">
      <c r="A141" s="179"/>
      <c r="B141" s="180"/>
      <c r="C141" s="181" t="s">
        <v>154</v>
      </c>
      <c r="D141" s="182"/>
      <c r="E141" s="183">
        <v>0</v>
      </c>
      <c r="F141" s="184"/>
      <c r="G141" s="185"/>
      <c r="M141" s="186" t="s">
        <v>154</v>
      </c>
      <c r="O141" s="172"/>
    </row>
    <row r="142" spans="1:104" x14ac:dyDescent="0.2">
      <c r="A142" s="179"/>
      <c r="B142" s="180"/>
      <c r="C142" s="181" t="s">
        <v>181</v>
      </c>
      <c r="D142" s="182"/>
      <c r="E142" s="183">
        <v>5.3</v>
      </c>
      <c r="F142" s="184"/>
      <c r="G142" s="185"/>
      <c r="M142" s="186" t="s">
        <v>181</v>
      </c>
      <c r="O142" s="172"/>
    </row>
    <row r="143" spans="1:104" x14ac:dyDescent="0.2">
      <c r="A143" s="179"/>
      <c r="B143" s="180"/>
      <c r="C143" s="181" t="s">
        <v>156</v>
      </c>
      <c r="D143" s="182"/>
      <c r="E143" s="183">
        <v>0</v>
      </c>
      <c r="F143" s="184"/>
      <c r="G143" s="185"/>
      <c r="M143" s="186" t="s">
        <v>156</v>
      </c>
      <c r="O143" s="172"/>
    </row>
    <row r="144" spans="1:104" x14ac:dyDescent="0.2">
      <c r="A144" s="179"/>
      <c r="B144" s="180"/>
      <c r="C144" s="181" t="s">
        <v>181</v>
      </c>
      <c r="D144" s="182"/>
      <c r="E144" s="183">
        <v>5.3</v>
      </c>
      <c r="F144" s="184"/>
      <c r="G144" s="185"/>
      <c r="M144" s="186" t="s">
        <v>181</v>
      </c>
      <c r="O144" s="172"/>
    </row>
    <row r="145" spans="1:104" x14ac:dyDescent="0.2">
      <c r="A145" s="179"/>
      <c r="B145" s="180"/>
      <c r="C145" s="181" t="s">
        <v>157</v>
      </c>
      <c r="D145" s="182"/>
      <c r="E145" s="183">
        <v>0</v>
      </c>
      <c r="F145" s="184"/>
      <c r="G145" s="185"/>
      <c r="M145" s="186" t="s">
        <v>157</v>
      </c>
      <c r="O145" s="172"/>
    </row>
    <row r="146" spans="1:104" x14ac:dyDescent="0.2">
      <c r="A146" s="179"/>
      <c r="B146" s="180"/>
      <c r="C146" s="181" t="s">
        <v>182</v>
      </c>
      <c r="D146" s="182"/>
      <c r="E146" s="183">
        <v>5.32</v>
      </c>
      <c r="F146" s="184"/>
      <c r="G146" s="185"/>
      <c r="M146" s="186" t="s">
        <v>182</v>
      </c>
      <c r="O146" s="172"/>
    </row>
    <row r="147" spans="1:104" x14ac:dyDescent="0.2">
      <c r="A147" s="179"/>
      <c r="B147" s="180"/>
      <c r="C147" s="181" t="s">
        <v>159</v>
      </c>
      <c r="D147" s="182"/>
      <c r="E147" s="183">
        <v>0</v>
      </c>
      <c r="F147" s="184"/>
      <c r="G147" s="185"/>
      <c r="M147" s="186" t="s">
        <v>159</v>
      </c>
      <c r="O147" s="172"/>
    </row>
    <row r="148" spans="1:104" x14ac:dyDescent="0.2">
      <c r="A148" s="179"/>
      <c r="B148" s="180"/>
      <c r="C148" s="181" t="s">
        <v>182</v>
      </c>
      <c r="D148" s="182"/>
      <c r="E148" s="183">
        <v>5.32</v>
      </c>
      <c r="F148" s="184"/>
      <c r="G148" s="185"/>
      <c r="M148" s="186" t="s">
        <v>182</v>
      </c>
      <c r="O148" s="172"/>
    </row>
    <row r="149" spans="1:104" x14ac:dyDescent="0.2">
      <c r="A149" s="179"/>
      <c r="B149" s="180"/>
      <c r="C149" s="181" t="s">
        <v>161</v>
      </c>
      <c r="D149" s="182"/>
      <c r="E149" s="183">
        <v>0</v>
      </c>
      <c r="F149" s="184"/>
      <c r="G149" s="185"/>
      <c r="M149" s="186" t="s">
        <v>161</v>
      </c>
      <c r="O149" s="172"/>
    </row>
    <row r="150" spans="1:104" x14ac:dyDescent="0.2">
      <c r="A150" s="179"/>
      <c r="B150" s="180"/>
      <c r="C150" s="181" t="s">
        <v>181</v>
      </c>
      <c r="D150" s="182"/>
      <c r="E150" s="183">
        <v>5.3</v>
      </c>
      <c r="F150" s="184"/>
      <c r="G150" s="185"/>
      <c r="M150" s="186" t="s">
        <v>181</v>
      </c>
      <c r="O150" s="172"/>
    </row>
    <row r="151" spans="1:104" x14ac:dyDescent="0.2">
      <c r="A151" s="179"/>
      <c r="B151" s="180"/>
      <c r="C151" s="181" t="s">
        <v>162</v>
      </c>
      <c r="D151" s="182"/>
      <c r="E151" s="183">
        <v>0</v>
      </c>
      <c r="F151" s="184"/>
      <c r="G151" s="185"/>
      <c r="M151" s="186" t="s">
        <v>162</v>
      </c>
      <c r="O151" s="172"/>
    </row>
    <row r="152" spans="1:104" x14ac:dyDescent="0.2">
      <c r="A152" s="179"/>
      <c r="B152" s="180"/>
      <c r="C152" s="181" t="s">
        <v>183</v>
      </c>
      <c r="D152" s="182"/>
      <c r="E152" s="183">
        <v>4.63</v>
      </c>
      <c r="F152" s="184"/>
      <c r="G152" s="185"/>
      <c r="M152" s="186" t="s">
        <v>183</v>
      </c>
      <c r="O152" s="172"/>
    </row>
    <row r="153" spans="1:104" x14ac:dyDescent="0.2">
      <c r="A153" s="179"/>
      <c r="B153" s="180"/>
      <c r="C153" s="181" t="s">
        <v>163</v>
      </c>
      <c r="D153" s="182"/>
      <c r="E153" s="183">
        <v>0</v>
      </c>
      <c r="F153" s="184"/>
      <c r="G153" s="185"/>
      <c r="M153" s="186" t="s">
        <v>163</v>
      </c>
      <c r="O153" s="172"/>
    </row>
    <row r="154" spans="1:104" x14ac:dyDescent="0.2">
      <c r="A154" s="179"/>
      <c r="B154" s="180"/>
      <c r="C154" s="181" t="s">
        <v>183</v>
      </c>
      <c r="D154" s="182"/>
      <c r="E154" s="183">
        <v>4.63</v>
      </c>
      <c r="F154" s="184"/>
      <c r="G154" s="185"/>
      <c r="M154" s="186" t="s">
        <v>183</v>
      </c>
      <c r="O154" s="172"/>
    </row>
    <row r="155" spans="1:104" ht="22.5" x14ac:dyDescent="0.2">
      <c r="A155" s="173">
        <v>31</v>
      </c>
      <c r="B155" s="174" t="s">
        <v>184</v>
      </c>
      <c r="C155" s="175" t="s">
        <v>185</v>
      </c>
      <c r="D155" s="176" t="s">
        <v>186</v>
      </c>
      <c r="E155" s="177">
        <v>4.6769999999999996</v>
      </c>
      <c r="F155" s="177">
        <v>0</v>
      </c>
      <c r="G155" s="178">
        <f>E155*F155</f>
        <v>0</v>
      </c>
      <c r="O155" s="172">
        <v>2</v>
      </c>
      <c r="AA155" s="139">
        <v>12</v>
      </c>
      <c r="AB155" s="139">
        <v>0</v>
      </c>
      <c r="AC155" s="139">
        <v>31</v>
      </c>
      <c r="AZ155" s="139">
        <v>1</v>
      </c>
      <c r="BA155" s="139">
        <f>IF(AZ155=1,G155,0)</f>
        <v>0</v>
      </c>
      <c r="BB155" s="139">
        <f>IF(AZ155=2,G155,0)</f>
        <v>0</v>
      </c>
      <c r="BC155" s="139">
        <f>IF(AZ155=3,G155,0)</f>
        <v>0</v>
      </c>
      <c r="BD155" s="139">
        <f>IF(AZ155=4,G155,0)</f>
        <v>0</v>
      </c>
      <c r="BE155" s="139">
        <f>IF(AZ155=5,G155,0)</f>
        <v>0</v>
      </c>
      <c r="CZ155" s="139">
        <v>1.0202899999999999</v>
      </c>
    </row>
    <row r="156" spans="1:104" x14ac:dyDescent="0.2">
      <c r="A156" s="179"/>
      <c r="B156" s="180"/>
      <c r="C156" s="181" t="s">
        <v>154</v>
      </c>
      <c r="D156" s="182"/>
      <c r="E156" s="183">
        <v>0</v>
      </c>
      <c r="F156" s="184"/>
      <c r="G156" s="185"/>
      <c r="M156" s="186" t="s">
        <v>154</v>
      </c>
      <c r="O156" s="172"/>
    </row>
    <row r="157" spans="1:104" x14ac:dyDescent="0.2">
      <c r="A157" s="179"/>
      <c r="B157" s="180"/>
      <c r="C157" s="181" t="s">
        <v>187</v>
      </c>
      <c r="D157" s="182"/>
      <c r="E157" s="183">
        <v>0.68899999999999995</v>
      </c>
      <c r="F157" s="184"/>
      <c r="G157" s="185"/>
      <c r="M157" s="186" t="s">
        <v>187</v>
      </c>
      <c r="O157" s="172"/>
    </row>
    <row r="158" spans="1:104" x14ac:dyDescent="0.2">
      <c r="A158" s="179"/>
      <c r="B158" s="180"/>
      <c r="C158" s="181" t="s">
        <v>156</v>
      </c>
      <c r="D158" s="182"/>
      <c r="E158" s="183">
        <v>0</v>
      </c>
      <c r="F158" s="184"/>
      <c r="G158" s="185"/>
      <c r="M158" s="186" t="s">
        <v>156</v>
      </c>
      <c r="O158" s="172"/>
    </row>
    <row r="159" spans="1:104" x14ac:dyDescent="0.2">
      <c r="A159" s="179"/>
      <c r="B159" s="180"/>
      <c r="C159" s="181" t="s">
        <v>187</v>
      </c>
      <c r="D159" s="182"/>
      <c r="E159" s="183">
        <v>0.68899999999999995</v>
      </c>
      <c r="F159" s="184"/>
      <c r="G159" s="185"/>
      <c r="M159" s="186" t="s">
        <v>187</v>
      </c>
      <c r="O159" s="172"/>
    </row>
    <row r="160" spans="1:104" x14ac:dyDescent="0.2">
      <c r="A160" s="179"/>
      <c r="B160" s="180"/>
      <c r="C160" s="181" t="s">
        <v>157</v>
      </c>
      <c r="D160" s="182"/>
      <c r="E160" s="183">
        <v>0</v>
      </c>
      <c r="F160" s="184"/>
      <c r="G160" s="185"/>
      <c r="M160" s="186" t="s">
        <v>157</v>
      </c>
      <c r="O160" s="172"/>
    </row>
    <row r="161" spans="1:104" x14ac:dyDescent="0.2">
      <c r="A161" s="179"/>
      <c r="B161" s="180"/>
      <c r="C161" s="181" t="s">
        <v>188</v>
      </c>
      <c r="D161" s="182"/>
      <c r="E161" s="183">
        <v>0.68</v>
      </c>
      <c r="F161" s="184"/>
      <c r="G161" s="185"/>
      <c r="M161" s="186" t="s">
        <v>188</v>
      </c>
      <c r="O161" s="172"/>
    </row>
    <row r="162" spans="1:104" x14ac:dyDescent="0.2">
      <c r="A162" s="179"/>
      <c r="B162" s="180"/>
      <c r="C162" s="181" t="s">
        <v>159</v>
      </c>
      <c r="D162" s="182"/>
      <c r="E162" s="183">
        <v>0</v>
      </c>
      <c r="F162" s="184"/>
      <c r="G162" s="185"/>
      <c r="M162" s="186" t="s">
        <v>159</v>
      </c>
      <c r="O162" s="172"/>
    </row>
    <row r="163" spans="1:104" x14ac:dyDescent="0.2">
      <c r="A163" s="179"/>
      <c r="B163" s="180"/>
      <c r="C163" s="181" t="s">
        <v>188</v>
      </c>
      <c r="D163" s="182"/>
      <c r="E163" s="183">
        <v>0.68</v>
      </c>
      <c r="F163" s="184"/>
      <c r="G163" s="185"/>
      <c r="M163" s="186" t="s">
        <v>188</v>
      </c>
      <c r="O163" s="172"/>
    </row>
    <row r="164" spans="1:104" x14ac:dyDescent="0.2">
      <c r="A164" s="179"/>
      <c r="B164" s="180"/>
      <c r="C164" s="181" t="s">
        <v>161</v>
      </c>
      <c r="D164" s="182"/>
      <c r="E164" s="183">
        <v>0</v>
      </c>
      <c r="F164" s="184"/>
      <c r="G164" s="185"/>
      <c r="M164" s="186" t="s">
        <v>161</v>
      </c>
      <c r="O164" s="172"/>
    </row>
    <row r="165" spans="1:104" x14ac:dyDescent="0.2">
      <c r="A165" s="179"/>
      <c r="B165" s="180"/>
      <c r="C165" s="181" t="s">
        <v>187</v>
      </c>
      <c r="D165" s="182"/>
      <c r="E165" s="183">
        <v>0.68899999999999995</v>
      </c>
      <c r="F165" s="184"/>
      <c r="G165" s="185"/>
      <c r="M165" s="186" t="s">
        <v>187</v>
      </c>
      <c r="O165" s="172"/>
    </row>
    <row r="166" spans="1:104" x14ac:dyDescent="0.2">
      <c r="A166" s="179"/>
      <c r="B166" s="180"/>
      <c r="C166" s="181" t="s">
        <v>162</v>
      </c>
      <c r="D166" s="182"/>
      <c r="E166" s="183">
        <v>0</v>
      </c>
      <c r="F166" s="184"/>
      <c r="G166" s="185"/>
      <c r="M166" s="186" t="s">
        <v>162</v>
      </c>
      <c r="O166" s="172"/>
    </row>
    <row r="167" spans="1:104" x14ac:dyDescent="0.2">
      <c r="A167" s="179"/>
      <c r="B167" s="180"/>
      <c r="C167" s="181" t="s">
        <v>189</v>
      </c>
      <c r="D167" s="182"/>
      <c r="E167" s="183">
        <v>0.625</v>
      </c>
      <c r="F167" s="184"/>
      <c r="G167" s="185"/>
      <c r="M167" s="186" t="s">
        <v>189</v>
      </c>
      <c r="O167" s="172"/>
    </row>
    <row r="168" spans="1:104" x14ac:dyDescent="0.2">
      <c r="A168" s="179"/>
      <c r="B168" s="180"/>
      <c r="C168" s="181" t="s">
        <v>163</v>
      </c>
      <c r="D168" s="182"/>
      <c r="E168" s="183">
        <v>0</v>
      </c>
      <c r="F168" s="184"/>
      <c r="G168" s="185"/>
      <c r="M168" s="186" t="s">
        <v>163</v>
      </c>
      <c r="O168" s="172"/>
    </row>
    <row r="169" spans="1:104" x14ac:dyDescent="0.2">
      <c r="A169" s="179"/>
      <c r="B169" s="180"/>
      <c r="C169" s="181" t="s">
        <v>189</v>
      </c>
      <c r="D169" s="182"/>
      <c r="E169" s="183">
        <v>0.625</v>
      </c>
      <c r="F169" s="184"/>
      <c r="G169" s="185"/>
      <c r="M169" s="186" t="s">
        <v>189</v>
      </c>
      <c r="O169" s="172"/>
    </row>
    <row r="170" spans="1:104" ht="22.5" x14ac:dyDescent="0.2">
      <c r="A170" s="173">
        <v>32</v>
      </c>
      <c r="B170" s="174" t="s">
        <v>173</v>
      </c>
      <c r="C170" s="175" t="s">
        <v>190</v>
      </c>
      <c r="D170" s="176" t="s">
        <v>84</v>
      </c>
      <c r="E170" s="177">
        <v>7248</v>
      </c>
      <c r="F170" s="177">
        <v>0</v>
      </c>
      <c r="G170" s="178">
        <f>E170*F170</f>
        <v>0</v>
      </c>
      <c r="O170" s="172">
        <v>2</v>
      </c>
      <c r="AA170" s="139">
        <v>12</v>
      </c>
      <c r="AB170" s="139">
        <v>0</v>
      </c>
      <c r="AC170" s="139">
        <v>32</v>
      </c>
      <c r="AZ170" s="139">
        <v>1</v>
      </c>
      <c r="BA170" s="139">
        <f>IF(AZ170=1,G170,0)</f>
        <v>0</v>
      </c>
      <c r="BB170" s="139">
        <f>IF(AZ170=2,G170,0)</f>
        <v>0</v>
      </c>
      <c r="BC170" s="139">
        <f>IF(AZ170=3,G170,0)</f>
        <v>0</v>
      </c>
      <c r="BD170" s="139">
        <f>IF(AZ170=4,G170,0)</f>
        <v>0</v>
      </c>
      <c r="BE170" s="139">
        <f>IF(AZ170=5,G170,0)</f>
        <v>0</v>
      </c>
      <c r="CZ170" s="139">
        <v>3.9050000000000001E-2</v>
      </c>
    </row>
    <row r="171" spans="1:104" x14ac:dyDescent="0.2">
      <c r="A171" s="179"/>
      <c r="B171" s="180"/>
      <c r="C171" s="181" t="s">
        <v>191</v>
      </c>
      <c r="D171" s="182"/>
      <c r="E171" s="183">
        <v>7248</v>
      </c>
      <c r="F171" s="184"/>
      <c r="G171" s="185"/>
      <c r="M171" s="186" t="s">
        <v>191</v>
      </c>
      <c r="O171" s="172"/>
    </row>
    <row r="172" spans="1:104" ht="22.5" x14ac:dyDescent="0.2">
      <c r="A172" s="173">
        <v>33</v>
      </c>
      <c r="B172" s="174" t="s">
        <v>177</v>
      </c>
      <c r="C172" s="175" t="s">
        <v>192</v>
      </c>
      <c r="D172" s="176" t="s">
        <v>84</v>
      </c>
      <c r="E172" s="177">
        <v>7248</v>
      </c>
      <c r="F172" s="177">
        <v>0</v>
      </c>
      <c r="G172" s="178">
        <f>E172*F172</f>
        <v>0</v>
      </c>
      <c r="O172" s="172">
        <v>2</v>
      </c>
      <c r="AA172" s="139">
        <v>12</v>
      </c>
      <c r="AB172" s="139">
        <v>0</v>
      </c>
      <c r="AC172" s="139">
        <v>33</v>
      </c>
      <c r="AZ172" s="139">
        <v>1</v>
      </c>
      <c r="BA172" s="139">
        <f>IF(AZ172=1,G172,0)</f>
        <v>0</v>
      </c>
      <c r="BB172" s="139">
        <f>IF(AZ172=2,G172,0)</f>
        <v>0</v>
      </c>
      <c r="BC172" s="139">
        <f>IF(AZ172=3,G172,0)</f>
        <v>0</v>
      </c>
      <c r="BD172" s="139">
        <f>IF(AZ172=4,G172,0)</f>
        <v>0</v>
      </c>
      <c r="BE172" s="139">
        <f>IF(AZ172=5,G172,0)</f>
        <v>0</v>
      </c>
      <c r="CZ172" s="139">
        <v>0</v>
      </c>
    </row>
    <row r="173" spans="1:104" x14ac:dyDescent="0.2">
      <c r="A173" s="179"/>
      <c r="B173" s="180"/>
      <c r="C173" s="181" t="s">
        <v>191</v>
      </c>
      <c r="D173" s="182"/>
      <c r="E173" s="183">
        <v>7248</v>
      </c>
      <c r="F173" s="184"/>
      <c r="G173" s="185"/>
      <c r="M173" s="186" t="s">
        <v>191</v>
      </c>
      <c r="O173" s="172"/>
    </row>
    <row r="174" spans="1:104" ht="22.5" x14ac:dyDescent="0.2">
      <c r="A174" s="173">
        <v>34</v>
      </c>
      <c r="B174" s="174" t="s">
        <v>193</v>
      </c>
      <c r="C174" s="175" t="s">
        <v>194</v>
      </c>
      <c r="D174" s="176" t="s">
        <v>84</v>
      </c>
      <c r="E174" s="177">
        <v>7248</v>
      </c>
      <c r="F174" s="177">
        <v>0</v>
      </c>
      <c r="G174" s="178">
        <f>E174*F174</f>
        <v>0</v>
      </c>
      <c r="O174" s="172">
        <v>2</v>
      </c>
      <c r="AA174" s="139">
        <v>12</v>
      </c>
      <c r="AB174" s="139">
        <v>0</v>
      </c>
      <c r="AC174" s="139">
        <v>34</v>
      </c>
      <c r="AZ174" s="139">
        <v>1</v>
      </c>
      <c r="BA174" s="139">
        <f>IF(AZ174=1,G174,0)</f>
        <v>0</v>
      </c>
      <c r="BB174" s="139">
        <f>IF(AZ174=2,G174,0)</f>
        <v>0</v>
      </c>
      <c r="BC174" s="139">
        <f>IF(AZ174=3,G174,0)</f>
        <v>0</v>
      </c>
      <c r="BD174" s="139">
        <f>IF(AZ174=4,G174,0)</f>
        <v>0</v>
      </c>
      <c r="BE174" s="139">
        <f>IF(AZ174=5,G174,0)</f>
        <v>0</v>
      </c>
      <c r="CZ174" s="139">
        <v>0</v>
      </c>
    </row>
    <row r="175" spans="1:104" x14ac:dyDescent="0.2">
      <c r="A175" s="179"/>
      <c r="B175" s="180"/>
      <c r="C175" s="181" t="s">
        <v>191</v>
      </c>
      <c r="D175" s="182"/>
      <c r="E175" s="183">
        <v>7248</v>
      </c>
      <c r="F175" s="184"/>
      <c r="G175" s="185"/>
      <c r="M175" s="186" t="s">
        <v>191</v>
      </c>
      <c r="O175" s="172"/>
    </row>
    <row r="176" spans="1:104" ht="22.5" x14ac:dyDescent="0.2">
      <c r="A176" s="173">
        <v>35</v>
      </c>
      <c r="B176" s="174" t="s">
        <v>184</v>
      </c>
      <c r="C176" s="175" t="s">
        <v>195</v>
      </c>
      <c r="D176" s="176" t="s">
        <v>186</v>
      </c>
      <c r="E176" s="177">
        <v>146.40960000000001</v>
      </c>
      <c r="F176" s="177">
        <v>0</v>
      </c>
      <c r="G176" s="178">
        <f>E176*F176</f>
        <v>0</v>
      </c>
      <c r="O176" s="172">
        <v>2</v>
      </c>
      <c r="AA176" s="139">
        <v>12</v>
      </c>
      <c r="AB176" s="139">
        <v>0</v>
      </c>
      <c r="AC176" s="139">
        <v>35</v>
      </c>
      <c r="AZ176" s="139">
        <v>1</v>
      </c>
      <c r="BA176" s="139">
        <f>IF(AZ176=1,G176,0)</f>
        <v>0</v>
      </c>
      <c r="BB176" s="139">
        <f>IF(AZ176=2,G176,0)</f>
        <v>0</v>
      </c>
      <c r="BC176" s="139">
        <f>IF(AZ176=3,G176,0)</f>
        <v>0</v>
      </c>
      <c r="BD176" s="139">
        <f>IF(AZ176=4,G176,0)</f>
        <v>0</v>
      </c>
      <c r="BE176" s="139">
        <f>IF(AZ176=5,G176,0)</f>
        <v>0</v>
      </c>
      <c r="CZ176" s="139">
        <v>1.0202899999999999</v>
      </c>
    </row>
    <row r="177" spans="1:104" x14ac:dyDescent="0.2">
      <c r="A177" s="179"/>
      <c r="B177" s="180"/>
      <c r="C177" s="181" t="s">
        <v>196</v>
      </c>
      <c r="D177" s="182"/>
      <c r="E177" s="183">
        <v>146.40960000000001</v>
      </c>
      <c r="F177" s="184"/>
      <c r="G177" s="185"/>
      <c r="M177" s="186" t="s">
        <v>196</v>
      </c>
      <c r="O177" s="172"/>
    </row>
    <row r="178" spans="1:104" ht="22.5" x14ac:dyDescent="0.2">
      <c r="A178" s="173">
        <v>36</v>
      </c>
      <c r="B178" s="174" t="s">
        <v>179</v>
      </c>
      <c r="C178" s="175" t="s">
        <v>197</v>
      </c>
      <c r="D178" s="176" t="s">
        <v>74</v>
      </c>
      <c r="E178" s="177">
        <v>3044.16</v>
      </c>
      <c r="F178" s="177">
        <v>0</v>
      </c>
      <c r="G178" s="178">
        <f>E178*F178</f>
        <v>0</v>
      </c>
      <c r="O178" s="172">
        <v>2</v>
      </c>
      <c r="AA178" s="139">
        <v>12</v>
      </c>
      <c r="AB178" s="139">
        <v>0</v>
      </c>
      <c r="AC178" s="139">
        <v>36</v>
      </c>
      <c r="AZ178" s="139">
        <v>1</v>
      </c>
      <c r="BA178" s="139">
        <f>IF(AZ178=1,G178,0)</f>
        <v>0</v>
      </c>
      <c r="BB178" s="139">
        <f>IF(AZ178=2,G178,0)</f>
        <v>0</v>
      </c>
      <c r="BC178" s="139">
        <f>IF(AZ178=3,G178,0)</f>
        <v>0</v>
      </c>
      <c r="BD178" s="139">
        <f>IF(AZ178=4,G178,0)</f>
        <v>0</v>
      </c>
      <c r="BE178" s="139">
        <f>IF(AZ178=5,G178,0)</f>
        <v>0</v>
      </c>
      <c r="CZ178" s="139">
        <v>2.5276700000000001</v>
      </c>
    </row>
    <row r="179" spans="1:104" x14ac:dyDescent="0.2">
      <c r="A179" s="179"/>
      <c r="B179" s="180"/>
      <c r="C179" s="181" t="s">
        <v>198</v>
      </c>
      <c r="D179" s="182"/>
      <c r="E179" s="183">
        <v>3044.16</v>
      </c>
      <c r="F179" s="184"/>
      <c r="G179" s="185"/>
      <c r="M179" s="186" t="s">
        <v>198</v>
      </c>
      <c r="O179" s="172"/>
    </row>
    <row r="180" spans="1:104" ht="22.5" x14ac:dyDescent="0.2">
      <c r="A180" s="173">
        <v>37</v>
      </c>
      <c r="B180" s="174" t="s">
        <v>199</v>
      </c>
      <c r="C180" s="175" t="s">
        <v>200</v>
      </c>
      <c r="D180" s="176" t="s">
        <v>112</v>
      </c>
      <c r="E180" s="177">
        <v>900</v>
      </c>
      <c r="F180" s="177">
        <v>0</v>
      </c>
      <c r="G180" s="178">
        <f>E180*F180</f>
        <v>0</v>
      </c>
      <c r="O180" s="172">
        <v>2</v>
      </c>
      <c r="AA180" s="139">
        <v>12</v>
      </c>
      <c r="AB180" s="139">
        <v>1</v>
      </c>
      <c r="AC180" s="139">
        <v>37</v>
      </c>
      <c r="AZ180" s="139">
        <v>1</v>
      </c>
      <c r="BA180" s="139">
        <f>IF(AZ180=1,G180,0)</f>
        <v>0</v>
      </c>
      <c r="BB180" s="139">
        <f>IF(AZ180=2,G180,0)</f>
        <v>0</v>
      </c>
      <c r="BC180" s="139">
        <f>IF(AZ180=3,G180,0)</f>
        <v>0</v>
      </c>
      <c r="BD180" s="139">
        <f>IF(AZ180=4,G180,0)</f>
        <v>0</v>
      </c>
      <c r="BE180" s="139">
        <f>IF(AZ180=5,G180,0)</f>
        <v>0</v>
      </c>
      <c r="CZ180" s="139">
        <v>2.9999999999999997E-4</v>
      </c>
    </row>
    <row r="181" spans="1:104" x14ac:dyDescent="0.2">
      <c r="A181" s="179"/>
      <c r="B181" s="180"/>
      <c r="C181" s="181" t="s">
        <v>201</v>
      </c>
      <c r="D181" s="182"/>
      <c r="E181" s="183">
        <v>900</v>
      </c>
      <c r="F181" s="184"/>
      <c r="G181" s="185"/>
      <c r="M181" s="186" t="s">
        <v>201</v>
      </c>
      <c r="O181" s="172"/>
    </row>
    <row r="182" spans="1:104" x14ac:dyDescent="0.2">
      <c r="A182" s="187"/>
      <c r="B182" s="188" t="s">
        <v>69</v>
      </c>
      <c r="C182" s="189" t="str">
        <f>CONCATENATE(B109," ",C109)</f>
        <v>3 Svislé a kompletní konstrukce</v>
      </c>
      <c r="D182" s="187"/>
      <c r="E182" s="190"/>
      <c r="F182" s="190"/>
      <c r="G182" s="191">
        <f>SUM(G109:G181)</f>
        <v>0</v>
      </c>
      <c r="O182" s="172">
        <v>4</v>
      </c>
      <c r="BA182" s="192">
        <f>SUM(BA109:BA181)</f>
        <v>0</v>
      </c>
      <c r="BB182" s="192">
        <f>SUM(BB109:BB181)</f>
        <v>0</v>
      </c>
      <c r="BC182" s="192">
        <f>SUM(BC109:BC181)</f>
        <v>0</v>
      </c>
      <c r="BD182" s="192">
        <f>SUM(BD109:BD181)</f>
        <v>0</v>
      </c>
      <c r="BE182" s="192">
        <f>SUM(BE109:BE181)</f>
        <v>0</v>
      </c>
    </row>
    <row r="183" spans="1:104" x14ac:dyDescent="0.2">
      <c r="A183" s="165" t="s">
        <v>65</v>
      </c>
      <c r="B183" s="166" t="s">
        <v>202</v>
      </c>
      <c r="C183" s="167" t="s">
        <v>203</v>
      </c>
      <c r="D183" s="168"/>
      <c r="E183" s="169"/>
      <c r="F183" s="169"/>
      <c r="G183" s="170"/>
      <c r="H183" s="171"/>
      <c r="I183" s="171"/>
      <c r="O183" s="172">
        <v>1</v>
      </c>
    </row>
    <row r="184" spans="1:104" x14ac:dyDescent="0.2">
      <c r="A184" s="173">
        <v>38</v>
      </c>
      <c r="B184" s="174" t="s">
        <v>204</v>
      </c>
      <c r="C184" s="175" t="s">
        <v>205</v>
      </c>
      <c r="D184" s="176" t="s">
        <v>74</v>
      </c>
      <c r="E184" s="177">
        <v>56.4</v>
      </c>
      <c r="F184" s="177">
        <v>0</v>
      </c>
      <c r="G184" s="178">
        <f>E184*F184</f>
        <v>0</v>
      </c>
      <c r="O184" s="172">
        <v>2</v>
      </c>
      <c r="AA184" s="139">
        <v>12</v>
      </c>
      <c r="AB184" s="139">
        <v>0</v>
      </c>
      <c r="AC184" s="139">
        <v>38</v>
      </c>
      <c r="AZ184" s="139">
        <v>1</v>
      </c>
      <c r="BA184" s="139">
        <f>IF(AZ184=1,G184,0)</f>
        <v>0</v>
      </c>
      <c r="BB184" s="139">
        <f>IF(AZ184=2,G184,0)</f>
        <v>0</v>
      </c>
      <c r="BC184" s="139">
        <f>IF(AZ184=3,G184,0)</f>
        <v>0</v>
      </c>
      <c r="BD184" s="139">
        <f>IF(AZ184=4,G184,0)</f>
        <v>0</v>
      </c>
      <c r="BE184" s="139">
        <f>IF(AZ184=5,G184,0)</f>
        <v>0</v>
      </c>
      <c r="CZ184" s="139">
        <v>1.1322000000000001</v>
      </c>
    </row>
    <row r="185" spans="1:104" x14ac:dyDescent="0.2">
      <c r="A185" s="179"/>
      <c r="B185" s="180"/>
      <c r="C185" s="181" t="s">
        <v>206</v>
      </c>
      <c r="D185" s="182"/>
      <c r="E185" s="183">
        <v>56.4</v>
      </c>
      <c r="F185" s="184"/>
      <c r="G185" s="185"/>
      <c r="M185" s="186" t="s">
        <v>206</v>
      </c>
      <c r="O185" s="172"/>
    </row>
    <row r="186" spans="1:104" x14ac:dyDescent="0.2">
      <c r="A186" s="173">
        <v>39</v>
      </c>
      <c r="B186" s="174" t="s">
        <v>204</v>
      </c>
      <c r="C186" s="175" t="s">
        <v>207</v>
      </c>
      <c r="D186" s="176" t="s">
        <v>74</v>
      </c>
      <c r="E186" s="177">
        <v>112.8</v>
      </c>
      <c r="F186" s="177">
        <v>0</v>
      </c>
      <c r="G186" s="178">
        <f>E186*F186</f>
        <v>0</v>
      </c>
      <c r="O186" s="172">
        <v>2</v>
      </c>
      <c r="AA186" s="139">
        <v>12</v>
      </c>
      <c r="AB186" s="139">
        <v>0</v>
      </c>
      <c r="AC186" s="139">
        <v>39</v>
      </c>
      <c r="AZ186" s="139">
        <v>1</v>
      </c>
      <c r="BA186" s="139">
        <f>IF(AZ186=1,G186,0)</f>
        <v>0</v>
      </c>
      <c r="BB186" s="139">
        <f>IF(AZ186=2,G186,0)</f>
        <v>0</v>
      </c>
      <c r="BC186" s="139">
        <f>IF(AZ186=3,G186,0)</f>
        <v>0</v>
      </c>
      <c r="BD186" s="139">
        <f>IF(AZ186=4,G186,0)</f>
        <v>0</v>
      </c>
      <c r="BE186" s="139">
        <f>IF(AZ186=5,G186,0)</f>
        <v>0</v>
      </c>
      <c r="CZ186" s="139">
        <v>1.1322000000000001</v>
      </c>
    </row>
    <row r="187" spans="1:104" x14ac:dyDescent="0.2">
      <c r="A187" s="179"/>
      <c r="B187" s="180"/>
      <c r="C187" s="181" t="s">
        <v>208</v>
      </c>
      <c r="D187" s="182"/>
      <c r="E187" s="183">
        <v>112.8</v>
      </c>
      <c r="F187" s="184"/>
      <c r="G187" s="185"/>
      <c r="M187" s="186" t="s">
        <v>208</v>
      </c>
      <c r="O187" s="172"/>
    </row>
    <row r="188" spans="1:104" x14ac:dyDescent="0.2">
      <c r="A188" s="187"/>
      <c r="B188" s="188" t="s">
        <v>69</v>
      </c>
      <c r="C188" s="189" t="str">
        <f>CONCATENATE(B183," ",C183)</f>
        <v>4 Vodorovné konstrukce</v>
      </c>
      <c r="D188" s="187"/>
      <c r="E188" s="190"/>
      <c r="F188" s="190"/>
      <c r="G188" s="191">
        <f>SUM(G183:G187)</f>
        <v>0</v>
      </c>
      <c r="O188" s="172">
        <v>4</v>
      </c>
      <c r="BA188" s="192">
        <f>SUM(BA183:BA187)</f>
        <v>0</v>
      </c>
      <c r="BB188" s="192">
        <f>SUM(BB183:BB187)</f>
        <v>0</v>
      </c>
      <c r="BC188" s="192">
        <f>SUM(BC183:BC187)</f>
        <v>0</v>
      </c>
      <c r="BD188" s="192">
        <f>SUM(BD183:BD187)</f>
        <v>0</v>
      </c>
      <c r="BE188" s="192">
        <f>SUM(BE183:BE187)</f>
        <v>0</v>
      </c>
    </row>
    <row r="189" spans="1:104" x14ac:dyDescent="0.2">
      <c r="A189" s="165" t="s">
        <v>65</v>
      </c>
      <c r="B189" s="166" t="s">
        <v>209</v>
      </c>
      <c r="C189" s="167" t="s">
        <v>210</v>
      </c>
      <c r="D189" s="168"/>
      <c r="E189" s="169"/>
      <c r="F189" s="169"/>
      <c r="G189" s="170"/>
      <c r="H189" s="171"/>
      <c r="I189" s="171"/>
      <c r="O189" s="172">
        <v>1</v>
      </c>
    </row>
    <row r="190" spans="1:104" x14ac:dyDescent="0.2">
      <c r="A190" s="173">
        <v>40</v>
      </c>
      <c r="B190" s="174" t="s">
        <v>211</v>
      </c>
      <c r="C190" s="175" t="s">
        <v>212</v>
      </c>
      <c r="D190" s="176" t="s">
        <v>84</v>
      </c>
      <c r="E190" s="177">
        <v>43</v>
      </c>
      <c r="F190" s="177">
        <v>0</v>
      </c>
      <c r="G190" s="178">
        <f>E190*F190</f>
        <v>0</v>
      </c>
      <c r="O190" s="172">
        <v>2</v>
      </c>
      <c r="AA190" s="139">
        <v>12</v>
      </c>
      <c r="AB190" s="139">
        <v>0</v>
      </c>
      <c r="AC190" s="139">
        <v>40</v>
      </c>
      <c r="AZ190" s="139">
        <v>1</v>
      </c>
      <c r="BA190" s="139">
        <f>IF(AZ190=1,G190,0)</f>
        <v>0</v>
      </c>
      <c r="BB190" s="139">
        <f>IF(AZ190=2,G190,0)</f>
        <v>0</v>
      </c>
      <c r="BC190" s="139">
        <f>IF(AZ190=3,G190,0)</f>
        <v>0</v>
      </c>
      <c r="BD190" s="139">
        <f>IF(AZ190=4,G190,0)</f>
        <v>0</v>
      </c>
      <c r="BE190" s="139">
        <f>IF(AZ190=5,G190,0)</f>
        <v>0</v>
      </c>
      <c r="CZ190" s="139">
        <v>0.51085999999999998</v>
      </c>
    </row>
    <row r="191" spans="1:104" x14ac:dyDescent="0.2">
      <c r="A191" s="179"/>
      <c r="B191" s="180"/>
      <c r="C191" s="181" t="s">
        <v>103</v>
      </c>
      <c r="D191" s="182"/>
      <c r="E191" s="183">
        <v>43</v>
      </c>
      <c r="F191" s="184"/>
      <c r="G191" s="185"/>
      <c r="M191" s="186" t="s">
        <v>103</v>
      </c>
      <c r="O191" s="172"/>
    </row>
    <row r="192" spans="1:104" x14ac:dyDescent="0.2">
      <c r="A192" s="173">
        <v>41</v>
      </c>
      <c r="B192" s="174" t="s">
        <v>213</v>
      </c>
      <c r="C192" s="175" t="s">
        <v>214</v>
      </c>
      <c r="D192" s="176" t="s">
        <v>84</v>
      </c>
      <c r="E192" s="177">
        <v>43</v>
      </c>
      <c r="F192" s="177">
        <v>0</v>
      </c>
      <c r="G192" s="178">
        <f>E192*F192</f>
        <v>0</v>
      </c>
      <c r="O192" s="172">
        <v>2</v>
      </c>
      <c r="AA192" s="139">
        <v>12</v>
      </c>
      <c r="AB192" s="139">
        <v>0</v>
      </c>
      <c r="AC192" s="139">
        <v>41</v>
      </c>
      <c r="AZ192" s="139">
        <v>1</v>
      </c>
      <c r="BA192" s="139">
        <f>IF(AZ192=1,G192,0)</f>
        <v>0</v>
      </c>
      <c r="BB192" s="139">
        <f>IF(AZ192=2,G192,0)</f>
        <v>0</v>
      </c>
      <c r="BC192" s="139">
        <f>IF(AZ192=3,G192,0)</f>
        <v>0</v>
      </c>
      <c r="BD192" s="139">
        <f>IF(AZ192=4,G192,0)</f>
        <v>0</v>
      </c>
      <c r="BE192" s="139">
        <f>IF(AZ192=5,G192,0)</f>
        <v>0</v>
      </c>
      <c r="CZ192" s="139">
        <v>0.38624999999999998</v>
      </c>
    </row>
    <row r="193" spans="1:104" x14ac:dyDescent="0.2">
      <c r="A193" s="179"/>
      <c r="B193" s="180"/>
      <c r="C193" s="181" t="s">
        <v>103</v>
      </c>
      <c r="D193" s="182"/>
      <c r="E193" s="183">
        <v>43</v>
      </c>
      <c r="F193" s="184"/>
      <c r="G193" s="185"/>
      <c r="M193" s="186" t="s">
        <v>103</v>
      </c>
      <c r="O193" s="172"/>
    </row>
    <row r="194" spans="1:104" x14ac:dyDescent="0.2">
      <c r="A194" s="173">
        <v>42</v>
      </c>
      <c r="B194" s="174" t="s">
        <v>215</v>
      </c>
      <c r="C194" s="175" t="s">
        <v>216</v>
      </c>
      <c r="D194" s="176" t="s">
        <v>84</v>
      </c>
      <c r="E194" s="177">
        <v>43</v>
      </c>
      <c r="F194" s="177">
        <v>0</v>
      </c>
      <c r="G194" s="178">
        <f>E194*F194</f>
        <v>0</v>
      </c>
      <c r="O194" s="172">
        <v>2</v>
      </c>
      <c r="AA194" s="139">
        <v>12</v>
      </c>
      <c r="AB194" s="139">
        <v>0</v>
      </c>
      <c r="AC194" s="139">
        <v>42</v>
      </c>
      <c r="AZ194" s="139">
        <v>1</v>
      </c>
      <c r="BA194" s="139">
        <f>IF(AZ194=1,G194,0)</f>
        <v>0</v>
      </c>
      <c r="BB194" s="139">
        <f>IF(AZ194=2,G194,0)</f>
        <v>0</v>
      </c>
      <c r="BC194" s="139">
        <f>IF(AZ194=3,G194,0)</f>
        <v>0</v>
      </c>
      <c r="BD194" s="139">
        <f>IF(AZ194=4,G194,0)</f>
        <v>0</v>
      </c>
      <c r="BE194" s="139">
        <f>IF(AZ194=5,G194,0)</f>
        <v>0</v>
      </c>
      <c r="CZ194" s="139">
        <v>0.26375999999999999</v>
      </c>
    </row>
    <row r="195" spans="1:104" x14ac:dyDescent="0.2">
      <c r="A195" s="179"/>
      <c r="B195" s="180"/>
      <c r="C195" s="181" t="s">
        <v>103</v>
      </c>
      <c r="D195" s="182"/>
      <c r="E195" s="183">
        <v>43</v>
      </c>
      <c r="F195" s="184"/>
      <c r="G195" s="185"/>
      <c r="M195" s="186" t="s">
        <v>103</v>
      </c>
      <c r="O195" s="172"/>
    </row>
    <row r="196" spans="1:104" x14ac:dyDescent="0.2">
      <c r="A196" s="173">
        <v>43</v>
      </c>
      <c r="B196" s="174" t="s">
        <v>217</v>
      </c>
      <c r="C196" s="175" t="s">
        <v>218</v>
      </c>
      <c r="D196" s="176" t="s">
        <v>84</v>
      </c>
      <c r="E196" s="177">
        <v>43</v>
      </c>
      <c r="F196" s="177">
        <v>0</v>
      </c>
      <c r="G196" s="178">
        <f>E196*F196</f>
        <v>0</v>
      </c>
      <c r="O196" s="172">
        <v>2</v>
      </c>
      <c r="AA196" s="139">
        <v>12</v>
      </c>
      <c r="AB196" s="139">
        <v>0</v>
      </c>
      <c r="AC196" s="139">
        <v>43</v>
      </c>
      <c r="AZ196" s="139">
        <v>1</v>
      </c>
      <c r="BA196" s="139">
        <f>IF(AZ196=1,G196,0)</f>
        <v>0</v>
      </c>
      <c r="BB196" s="139">
        <f>IF(AZ196=2,G196,0)</f>
        <v>0</v>
      </c>
      <c r="BC196" s="139">
        <f>IF(AZ196=3,G196,0)</f>
        <v>0</v>
      </c>
      <c r="BD196" s="139">
        <f>IF(AZ196=4,G196,0)</f>
        <v>0</v>
      </c>
      <c r="BE196" s="139">
        <f>IF(AZ196=5,G196,0)</f>
        <v>0</v>
      </c>
      <c r="CZ196" s="139">
        <v>0.23338999999999999</v>
      </c>
    </row>
    <row r="197" spans="1:104" x14ac:dyDescent="0.2">
      <c r="A197" s="179"/>
      <c r="B197" s="180"/>
      <c r="C197" s="181" t="s">
        <v>103</v>
      </c>
      <c r="D197" s="182"/>
      <c r="E197" s="183">
        <v>43</v>
      </c>
      <c r="F197" s="184"/>
      <c r="G197" s="185"/>
      <c r="M197" s="186" t="s">
        <v>103</v>
      </c>
      <c r="O197" s="172"/>
    </row>
    <row r="198" spans="1:104" x14ac:dyDescent="0.2">
      <c r="A198" s="187"/>
      <c r="B198" s="188" t="s">
        <v>69</v>
      </c>
      <c r="C198" s="189" t="str">
        <f>CONCATENATE(B189," ",C189)</f>
        <v>5 Komunikace</v>
      </c>
      <c r="D198" s="187"/>
      <c r="E198" s="190"/>
      <c r="F198" s="190"/>
      <c r="G198" s="191">
        <f>SUM(G189:G197)</f>
        <v>0</v>
      </c>
      <c r="O198" s="172">
        <v>4</v>
      </c>
      <c r="BA198" s="192">
        <f>SUM(BA189:BA197)</f>
        <v>0</v>
      </c>
      <c r="BB198" s="192">
        <f>SUM(BB189:BB197)</f>
        <v>0</v>
      </c>
      <c r="BC198" s="192">
        <f>SUM(BC189:BC197)</f>
        <v>0</v>
      </c>
      <c r="BD198" s="192">
        <f>SUM(BD189:BD197)</f>
        <v>0</v>
      </c>
      <c r="BE198" s="192">
        <f>SUM(BE189:BE197)</f>
        <v>0</v>
      </c>
    </row>
    <row r="199" spans="1:104" x14ac:dyDescent="0.2">
      <c r="A199" s="165" t="s">
        <v>65</v>
      </c>
      <c r="B199" s="166" t="s">
        <v>219</v>
      </c>
      <c r="C199" s="167" t="s">
        <v>220</v>
      </c>
      <c r="D199" s="168"/>
      <c r="E199" s="169"/>
      <c r="F199" s="169"/>
      <c r="G199" s="170"/>
      <c r="H199" s="171"/>
      <c r="I199" s="171"/>
      <c r="O199" s="172">
        <v>1</v>
      </c>
    </row>
    <row r="200" spans="1:104" x14ac:dyDescent="0.2">
      <c r="A200" s="173">
        <v>44</v>
      </c>
      <c r="B200" s="174" t="s">
        <v>221</v>
      </c>
      <c r="C200" s="175" t="s">
        <v>222</v>
      </c>
      <c r="D200" s="176" t="s">
        <v>112</v>
      </c>
      <c r="E200" s="177">
        <v>470</v>
      </c>
      <c r="F200" s="177">
        <v>0</v>
      </c>
      <c r="G200" s="178">
        <f>E200*F200</f>
        <v>0</v>
      </c>
      <c r="O200" s="172">
        <v>2</v>
      </c>
      <c r="AA200" s="139">
        <v>12</v>
      </c>
      <c r="AB200" s="139">
        <v>0</v>
      </c>
      <c r="AC200" s="139">
        <v>44</v>
      </c>
      <c r="AZ200" s="139">
        <v>1</v>
      </c>
      <c r="BA200" s="139">
        <f>IF(AZ200=1,G200,0)</f>
        <v>0</v>
      </c>
      <c r="BB200" s="139">
        <f>IF(AZ200=2,G200,0)</f>
        <v>0</v>
      </c>
      <c r="BC200" s="139">
        <f>IF(AZ200=3,G200,0)</f>
        <v>0</v>
      </c>
      <c r="BD200" s="139">
        <f>IF(AZ200=4,G200,0)</f>
        <v>0</v>
      </c>
      <c r="BE200" s="139">
        <f>IF(AZ200=5,G200,0)</f>
        <v>0</v>
      </c>
      <c r="CZ200" s="139">
        <v>0</v>
      </c>
    </row>
    <row r="201" spans="1:104" x14ac:dyDescent="0.2">
      <c r="A201" s="179"/>
      <c r="B201" s="180"/>
      <c r="C201" s="181">
        <v>470</v>
      </c>
      <c r="D201" s="182"/>
      <c r="E201" s="183">
        <v>470</v>
      </c>
      <c r="F201" s="184"/>
      <c r="G201" s="185"/>
      <c r="M201" s="186">
        <v>470</v>
      </c>
      <c r="O201" s="172"/>
    </row>
    <row r="202" spans="1:104" x14ac:dyDescent="0.2">
      <c r="A202" s="187"/>
      <c r="B202" s="188" t="s">
        <v>69</v>
      </c>
      <c r="C202" s="189" t="str">
        <f>CONCATENATE(B199," ",C199)</f>
        <v>8 Trubní vedení</v>
      </c>
      <c r="D202" s="187"/>
      <c r="E202" s="190"/>
      <c r="F202" s="190"/>
      <c r="G202" s="191">
        <f>SUM(G199:G201)</f>
        <v>0</v>
      </c>
      <c r="O202" s="172">
        <v>4</v>
      </c>
      <c r="BA202" s="192">
        <f>SUM(BA199:BA201)</f>
        <v>0</v>
      </c>
      <c r="BB202" s="192">
        <f>SUM(BB199:BB201)</f>
        <v>0</v>
      </c>
      <c r="BC202" s="192">
        <f>SUM(BC199:BC201)</f>
        <v>0</v>
      </c>
      <c r="BD202" s="192">
        <f>SUM(BD199:BD201)</f>
        <v>0</v>
      </c>
      <c r="BE202" s="192">
        <f>SUM(BE199:BE201)</f>
        <v>0</v>
      </c>
    </row>
    <row r="203" spans="1:104" x14ac:dyDescent="0.2">
      <c r="A203" s="165" t="s">
        <v>65</v>
      </c>
      <c r="B203" s="166" t="s">
        <v>223</v>
      </c>
      <c r="C203" s="167" t="s">
        <v>224</v>
      </c>
      <c r="D203" s="168"/>
      <c r="E203" s="169"/>
      <c r="F203" s="169"/>
      <c r="G203" s="170"/>
      <c r="H203" s="171"/>
      <c r="I203" s="171"/>
      <c r="O203" s="172">
        <v>1</v>
      </c>
    </row>
    <row r="204" spans="1:104" ht="22.5" x14ac:dyDescent="0.2">
      <c r="A204" s="173">
        <v>45</v>
      </c>
      <c r="B204" s="174" t="s">
        <v>225</v>
      </c>
      <c r="C204" s="175" t="s">
        <v>226</v>
      </c>
      <c r="D204" s="176" t="s">
        <v>112</v>
      </c>
      <c r="E204" s="177">
        <v>20</v>
      </c>
      <c r="F204" s="177">
        <v>0</v>
      </c>
      <c r="G204" s="178">
        <f>E204*F204</f>
        <v>0</v>
      </c>
      <c r="O204" s="172">
        <v>2</v>
      </c>
      <c r="AA204" s="139">
        <v>12</v>
      </c>
      <c r="AB204" s="139">
        <v>0</v>
      </c>
      <c r="AC204" s="139">
        <v>45</v>
      </c>
      <c r="AZ204" s="139">
        <v>1</v>
      </c>
      <c r="BA204" s="139">
        <f>IF(AZ204=1,G204,0)</f>
        <v>0</v>
      </c>
      <c r="BB204" s="139">
        <f>IF(AZ204=2,G204,0)</f>
        <v>0</v>
      </c>
      <c r="BC204" s="139">
        <f>IF(AZ204=3,G204,0)</f>
        <v>0</v>
      </c>
      <c r="BD204" s="139">
        <f>IF(AZ204=4,G204,0)</f>
        <v>0</v>
      </c>
      <c r="BE204" s="139">
        <f>IF(AZ204=5,G204,0)</f>
        <v>0</v>
      </c>
      <c r="CZ204" s="139">
        <v>0.17033000000000001</v>
      </c>
    </row>
    <row r="205" spans="1:104" x14ac:dyDescent="0.2">
      <c r="A205" s="173">
        <v>46</v>
      </c>
      <c r="B205" s="174" t="s">
        <v>227</v>
      </c>
      <c r="C205" s="175" t="s">
        <v>228</v>
      </c>
      <c r="D205" s="176" t="s">
        <v>112</v>
      </c>
      <c r="E205" s="177">
        <v>25</v>
      </c>
      <c r="F205" s="177">
        <v>0</v>
      </c>
      <c r="G205" s="178">
        <f>E205*F205</f>
        <v>0</v>
      </c>
      <c r="O205" s="172">
        <v>2</v>
      </c>
      <c r="AA205" s="139">
        <v>12</v>
      </c>
      <c r="AB205" s="139">
        <v>0</v>
      </c>
      <c r="AC205" s="139">
        <v>46</v>
      </c>
      <c r="AZ205" s="139">
        <v>1</v>
      </c>
      <c r="BA205" s="139">
        <f>IF(AZ205=1,G205,0)</f>
        <v>0</v>
      </c>
      <c r="BB205" s="139">
        <f>IF(AZ205=2,G205,0)</f>
        <v>0</v>
      </c>
      <c r="BC205" s="139">
        <f>IF(AZ205=3,G205,0)</f>
        <v>0</v>
      </c>
      <c r="BD205" s="139">
        <f>IF(AZ205=4,G205,0)</f>
        <v>0</v>
      </c>
      <c r="BE205" s="139">
        <f>IF(AZ205=5,G205,0)</f>
        <v>0</v>
      </c>
      <c r="CZ205" s="139">
        <v>0</v>
      </c>
    </row>
    <row r="206" spans="1:104" x14ac:dyDescent="0.2">
      <c r="A206" s="187"/>
      <c r="B206" s="188" t="s">
        <v>69</v>
      </c>
      <c r="C206" s="189" t="str">
        <f>CONCATENATE(B203," ",C203)</f>
        <v>91 Doplňující práce na komunikaci</v>
      </c>
      <c r="D206" s="187"/>
      <c r="E206" s="190"/>
      <c r="F206" s="190"/>
      <c r="G206" s="191">
        <f>SUM(G203:G205)</f>
        <v>0</v>
      </c>
      <c r="O206" s="172">
        <v>4</v>
      </c>
      <c r="BA206" s="192">
        <f>SUM(BA203:BA205)</f>
        <v>0</v>
      </c>
      <c r="BB206" s="192">
        <f>SUM(BB203:BB205)</f>
        <v>0</v>
      </c>
      <c r="BC206" s="192">
        <f>SUM(BC203:BC205)</f>
        <v>0</v>
      </c>
      <c r="BD206" s="192">
        <f>SUM(BD203:BD205)</f>
        <v>0</v>
      </c>
      <c r="BE206" s="192">
        <f>SUM(BE203:BE205)</f>
        <v>0</v>
      </c>
    </row>
    <row r="207" spans="1:104" x14ac:dyDescent="0.2">
      <c r="A207" s="165" t="s">
        <v>65</v>
      </c>
      <c r="B207" s="166" t="s">
        <v>229</v>
      </c>
      <c r="C207" s="167" t="s">
        <v>230</v>
      </c>
      <c r="D207" s="168"/>
      <c r="E207" s="169"/>
      <c r="F207" s="169"/>
      <c r="G207" s="170"/>
      <c r="H207" s="171"/>
      <c r="I207" s="171"/>
      <c r="O207" s="172">
        <v>1</v>
      </c>
    </row>
    <row r="208" spans="1:104" x14ac:dyDescent="0.2">
      <c r="A208" s="173">
        <v>47</v>
      </c>
      <c r="B208" s="174" t="s">
        <v>231</v>
      </c>
      <c r="C208" s="175" t="s">
        <v>232</v>
      </c>
      <c r="D208" s="176" t="s">
        <v>84</v>
      </c>
      <c r="E208" s="177">
        <v>13310</v>
      </c>
      <c r="F208" s="177">
        <v>0</v>
      </c>
      <c r="G208" s="178">
        <f>E208*F208</f>
        <v>0</v>
      </c>
      <c r="O208" s="172">
        <v>2</v>
      </c>
      <c r="AA208" s="139">
        <v>12</v>
      </c>
      <c r="AB208" s="139">
        <v>0</v>
      </c>
      <c r="AC208" s="139">
        <v>47</v>
      </c>
      <c r="AZ208" s="139">
        <v>1</v>
      </c>
      <c r="BA208" s="139">
        <f>IF(AZ208=1,G208,0)</f>
        <v>0</v>
      </c>
      <c r="BB208" s="139">
        <f>IF(AZ208=2,G208,0)</f>
        <v>0</v>
      </c>
      <c r="BC208" s="139">
        <f>IF(AZ208=3,G208,0)</f>
        <v>0</v>
      </c>
      <c r="BD208" s="139">
        <f>IF(AZ208=4,G208,0)</f>
        <v>0</v>
      </c>
      <c r="BE208" s="139">
        <f>IF(AZ208=5,G208,0)</f>
        <v>0</v>
      </c>
      <c r="CZ208" s="139">
        <v>1.8380000000000001E-2</v>
      </c>
    </row>
    <row r="209" spans="1:104" x14ac:dyDescent="0.2">
      <c r="A209" s="179"/>
      <c r="B209" s="180"/>
      <c r="C209" s="181" t="s">
        <v>233</v>
      </c>
      <c r="D209" s="182"/>
      <c r="E209" s="183">
        <v>13310</v>
      </c>
      <c r="F209" s="184"/>
      <c r="G209" s="185"/>
      <c r="M209" s="186" t="s">
        <v>233</v>
      </c>
      <c r="O209" s="172"/>
    </row>
    <row r="210" spans="1:104" ht="22.5" x14ac:dyDescent="0.2">
      <c r="A210" s="173">
        <v>48</v>
      </c>
      <c r="B210" s="174" t="s">
        <v>234</v>
      </c>
      <c r="C210" s="175" t="s">
        <v>235</v>
      </c>
      <c r="D210" s="176" t="s">
        <v>84</v>
      </c>
      <c r="E210" s="177">
        <v>13310</v>
      </c>
      <c r="F210" s="177">
        <v>0</v>
      </c>
      <c r="G210" s="178">
        <f>E210*F210</f>
        <v>0</v>
      </c>
      <c r="O210" s="172">
        <v>2</v>
      </c>
      <c r="AA210" s="139">
        <v>12</v>
      </c>
      <c r="AB210" s="139">
        <v>0</v>
      </c>
      <c r="AC210" s="139">
        <v>48</v>
      </c>
      <c r="AZ210" s="139">
        <v>1</v>
      </c>
      <c r="BA210" s="139">
        <f>IF(AZ210=1,G210,0)</f>
        <v>0</v>
      </c>
      <c r="BB210" s="139">
        <f>IF(AZ210=2,G210,0)</f>
        <v>0</v>
      </c>
      <c r="BC210" s="139">
        <f>IF(AZ210=3,G210,0)</f>
        <v>0</v>
      </c>
      <c r="BD210" s="139">
        <f>IF(AZ210=4,G210,0)</f>
        <v>0</v>
      </c>
      <c r="BE210" s="139">
        <f>IF(AZ210=5,G210,0)</f>
        <v>0</v>
      </c>
      <c r="CZ210" s="139">
        <v>0</v>
      </c>
    </row>
    <row r="211" spans="1:104" x14ac:dyDescent="0.2">
      <c r="A211" s="179"/>
      <c r="B211" s="180"/>
      <c r="C211" s="181">
        <v>13310</v>
      </c>
      <c r="D211" s="182"/>
      <c r="E211" s="183">
        <v>13310</v>
      </c>
      <c r="F211" s="184"/>
      <c r="G211" s="185"/>
      <c r="M211" s="186">
        <v>13310</v>
      </c>
      <c r="O211" s="172"/>
    </row>
    <row r="212" spans="1:104" x14ac:dyDescent="0.2">
      <c r="A212" s="173">
        <v>49</v>
      </c>
      <c r="B212" s="174" t="s">
        <v>236</v>
      </c>
      <c r="C212" s="175" t="s">
        <v>237</v>
      </c>
      <c r="D212" s="176" t="s">
        <v>84</v>
      </c>
      <c r="E212" s="177">
        <v>13310</v>
      </c>
      <c r="F212" s="177">
        <v>0</v>
      </c>
      <c r="G212" s="178">
        <f>E212*F212</f>
        <v>0</v>
      </c>
      <c r="O212" s="172">
        <v>2</v>
      </c>
      <c r="AA212" s="139">
        <v>12</v>
      </c>
      <c r="AB212" s="139">
        <v>0</v>
      </c>
      <c r="AC212" s="139">
        <v>49</v>
      </c>
      <c r="AZ212" s="139">
        <v>1</v>
      </c>
      <c r="BA212" s="139">
        <f>IF(AZ212=1,G212,0)</f>
        <v>0</v>
      </c>
      <c r="BB212" s="139">
        <f>IF(AZ212=2,G212,0)</f>
        <v>0</v>
      </c>
      <c r="BC212" s="139">
        <f>IF(AZ212=3,G212,0)</f>
        <v>0</v>
      </c>
      <c r="BD212" s="139">
        <f>IF(AZ212=4,G212,0)</f>
        <v>0</v>
      </c>
      <c r="BE212" s="139">
        <f>IF(AZ212=5,G212,0)</f>
        <v>0</v>
      </c>
      <c r="CZ212" s="139">
        <v>0</v>
      </c>
    </row>
    <row r="213" spans="1:104" x14ac:dyDescent="0.2">
      <c r="A213" s="179"/>
      <c r="B213" s="180"/>
      <c r="C213" s="181" t="s">
        <v>233</v>
      </c>
      <c r="D213" s="182"/>
      <c r="E213" s="183">
        <v>13310</v>
      </c>
      <c r="F213" s="184"/>
      <c r="G213" s="185"/>
      <c r="M213" s="186" t="s">
        <v>233</v>
      </c>
      <c r="O213" s="172"/>
    </row>
    <row r="214" spans="1:104" ht="22.5" x14ac:dyDescent="0.2">
      <c r="A214" s="173">
        <v>50</v>
      </c>
      <c r="B214" s="174" t="s">
        <v>236</v>
      </c>
      <c r="C214" s="175" t="s">
        <v>238</v>
      </c>
      <c r="D214" s="176" t="s">
        <v>84</v>
      </c>
      <c r="E214" s="177">
        <v>252</v>
      </c>
      <c r="F214" s="177">
        <v>0</v>
      </c>
      <c r="G214" s="178">
        <f>E214*F214</f>
        <v>0</v>
      </c>
      <c r="O214" s="172">
        <v>2</v>
      </c>
      <c r="AA214" s="139">
        <v>12</v>
      </c>
      <c r="AB214" s="139">
        <v>0</v>
      </c>
      <c r="AC214" s="139">
        <v>50</v>
      </c>
      <c r="AZ214" s="139">
        <v>1</v>
      </c>
      <c r="BA214" s="139">
        <f>IF(AZ214=1,G214,0)</f>
        <v>0</v>
      </c>
      <c r="BB214" s="139">
        <f>IF(AZ214=2,G214,0)</f>
        <v>0</v>
      </c>
      <c r="BC214" s="139">
        <f>IF(AZ214=3,G214,0)</f>
        <v>0</v>
      </c>
      <c r="BD214" s="139">
        <f>IF(AZ214=4,G214,0)</f>
        <v>0</v>
      </c>
      <c r="BE214" s="139">
        <f>IF(AZ214=5,G214,0)</f>
        <v>0</v>
      </c>
      <c r="CZ214" s="139">
        <v>0</v>
      </c>
    </row>
    <row r="215" spans="1:104" ht="22.5" x14ac:dyDescent="0.2">
      <c r="A215" s="173">
        <v>51</v>
      </c>
      <c r="B215" s="174" t="s">
        <v>234</v>
      </c>
      <c r="C215" s="175" t="s">
        <v>239</v>
      </c>
      <c r="D215" s="176" t="s">
        <v>84</v>
      </c>
      <c r="E215" s="177">
        <v>252</v>
      </c>
      <c r="F215" s="177">
        <v>0</v>
      </c>
      <c r="G215" s="178">
        <f>E215*F215</f>
        <v>0</v>
      </c>
      <c r="O215" s="172">
        <v>2</v>
      </c>
      <c r="AA215" s="139">
        <v>12</v>
      </c>
      <c r="AB215" s="139">
        <v>0</v>
      </c>
      <c r="AC215" s="139">
        <v>51</v>
      </c>
      <c r="AZ215" s="139">
        <v>1</v>
      </c>
      <c r="BA215" s="139">
        <f>IF(AZ215=1,G215,0)</f>
        <v>0</v>
      </c>
      <c r="BB215" s="139">
        <f>IF(AZ215=2,G215,0)</f>
        <v>0</v>
      </c>
      <c r="BC215" s="139">
        <f>IF(AZ215=3,G215,0)</f>
        <v>0</v>
      </c>
      <c r="BD215" s="139">
        <f>IF(AZ215=4,G215,0)</f>
        <v>0</v>
      </c>
      <c r="BE215" s="139">
        <f>IF(AZ215=5,G215,0)</f>
        <v>0</v>
      </c>
      <c r="CZ215" s="139">
        <v>0</v>
      </c>
    </row>
    <row r="216" spans="1:104" x14ac:dyDescent="0.2">
      <c r="A216" s="179"/>
      <c r="B216" s="180"/>
      <c r="C216" s="181">
        <v>252</v>
      </c>
      <c r="D216" s="182"/>
      <c r="E216" s="183">
        <v>252</v>
      </c>
      <c r="F216" s="184"/>
      <c r="G216" s="185"/>
      <c r="M216" s="186">
        <v>252</v>
      </c>
      <c r="O216" s="172"/>
    </row>
    <row r="217" spans="1:104" ht="22.5" x14ac:dyDescent="0.2">
      <c r="A217" s="173">
        <v>52</v>
      </c>
      <c r="B217" s="174" t="s">
        <v>231</v>
      </c>
      <c r="C217" s="175" t="s">
        <v>240</v>
      </c>
      <c r="D217" s="176" t="s">
        <v>84</v>
      </c>
      <c r="E217" s="177">
        <v>252</v>
      </c>
      <c r="F217" s="177">
        <v>0</v>
      </c>
      <c r="G217" s="178">
        <f>E217*F217</f>
        <v>0</v>
      </c>
      <c r="O217" s="172">
        <v>2</v>
      </c>
      <c r="AA217" s="139">
        <v>12</v>
      </c>
      <c r="AB217" s="139">
        <v>0</v>
      </c>
      <c r="AC217" s="139">
        <v>52</v>
      </c>
      <c r="AZ217" s="139">
        <v>1</v>
      </c>
      <c r="BA217" s="139">
        <f>IF(AZ217=1,G217,0)</f>
        <v>0</v>
      </c>
      <c r="BB217" s="139">
        <f>IF(AZ217=2,G217,0)</f>
        <v>0</v>
      </c>
      <c r="BC217" s="139">
        <f>IF(AZ217=3,G217,0)</f>
        <v>0</v>
      </c>
      <c r="BD217" s="139">
        <f>IF(AZ217=4,G217,0)</f>
        <v>0</v>
      </c>
      <c r="BE217" s="139">
        <f>IF(AZ217=5,G217,0)</f>
        <v>0</v>
      </c>
      <c r="CZ217" s="139">
        <v>1.8380000000000001E-2</v>
      </c>
    </row>
    <row r="218" spans="1:104" x14ac:dyDescent="0.2">
      <c r="A218" s="187"/>
      <c r="B218" s="188" t="s">
        <v>69</v>
      </c>
      <c r="C218" s="189" t="str">
        <f>CONCATENATE(B207," ",C207)</f>
        <v>94 Lešení a stavební výtahy</v>
      </c>
      <c r="D218" s="187"/>
      <c r="E218" s="190"/>
      <c r="F218" s="190"/>
      <c r="G218" s="191">
        <f>SUM(G207:G217)</f>
        <v>0</v>
      </c>
      <c r="O218" s="172">
        <v>4</v>
      </c>
      <c r="BA218" s="192">
        <f>SUM(BA207:BA217)</f>
        <v>0</v>
      </c>
      <c r="BB218" s="192">
        <f>SUM(BB207:BB217)</f>
        <v>0</v>
      </c>
      <c r="BC218" s="192">
        <f>SUM(BC207:BC217)</f>
        <v>0</v>
      </c>
      <c r="BD218" s="192">
        <f>SUM(BD207:BD217)</f>
        <v>0</v>
      </c>
      <c r="BE218" s="192">
        <f>SUM(BE207:BE217)</f>
        <v>0</v>
      </c>
    </row>
    <row r="219" spans="1:104" x14ac:dyDescent="0.2">
      <c r="A219" s="165" t="s">
        <v>65</v>
      </c>
      <c r="B219" s="166" t="s">
        <v>241</v>
      </c>
      <c r="C219" s="167" t="s">
        <v>242</v>
      </c>
      <c r="D219" s="168"/>
      <c r="E219" s="169"/>
      <c r="F219" s="169"/>
      <c r="G219" s="170"/>
      <c r="H219" s="171"/>
      <c r="I219" s="171"/>
      <c r="O219" s="172">
        <v>1</v>
      </c>
    </row>
    <row r="220" spans="1:104" ht="22.5" x14ac:dyDescent="0.2">
      <c r="A220" s="173">
        <v>53</v>
      </c>
      <c r="B220" s="174" t="s">
        <v>243</v>
      </c>
      <c r="C220" s="175" t="s">
        <v>244</v>
      </c>
      <c r="D220" s="176" t="s">
        <v>74</v>
      </c>
      <c r="E220" s="177">
        <v>0.15</v>
      </c>
      <c r="F220" s="177">
        <v>0</v>
      </c>
      <c r="G220" s="178">
        <f>E220*F220</f>
        <v>0</v>
      </c>
      <c r="O220" s="172">
        <v>2</v>
      </c>
      <c r="AA220" s="139">
        <v>12</v>
      </c>
      <c r="AB220" s="139">
        <v>0</v>
      </c>
      <c r="AC220" s="139">
        <v>53</v>
      </c>
      <c r="AZ220" s="139">
        <v>1</v>
      </c>
      <c r="BA220" s="139">
        <f>IF(AZ220=1,G220,0)</f>
        <v>0</v>
      </c>
      <c r="BB220" s="139">
        <f>IF(AZ220=2,G220,0)</f>
        <v>0</v>
      </c>
      <c r="BC220" s="139">
        <f>IF(AZ220=3,G220,0)</f>
        <v>0</v>
      </c>
      <c r="BD220" s="139">
        <f>IF(AZ220=4,G220,0)</f>
        <v>0</v>
      </c>
      <c r="BE220" s="139">
        <f>IF(AZ220=5,G220,0)</f>
        <v>0</v>
      </c>
      <c r="CZ220" s="139">
        <v>1.47E-3</v>
      </c>
    </row>
    <row r="221" spans="1:104" x14ac:dyDescent="0.2">
      <c r="A221" s="179"/>
      <c r="B221" s="180"/>
      <c r="C221" s="181" t="s">
        <v>245</v>
      </c>
      <c r="D221" s="182"/>
      <c r="E221" s="183">
        <v>0.15</v>
      </c>
      <c r="F221" s="184"/>
      <c r="G221" s="185"/>
      <c r="M221" s="186" t="s">
        <v>245</v>
      </c>
      <c r="O221" s="172"/>
    </row>
    <row r="222" spans="1:104" x14ac:dyDescent="0.2">
      <c r="A222" s="187"/>
      <c r="B222" s="188" t="s">
        <v>69</v>
      </c>
      <c r="C222" s="189" t="str">
        <f>CONCATENATE(B219," ",C219)</f>
        <v>96 Bourání konstrukcí</v>
      </c>
      <c r="D222" s="187"/>
      <c r="E222" s="190"/>
      <c r="F222" s="190"/>
      <c r="G222" s="191">
        <f>SUM(G219:G221)</f>
        <v>0</v>
      </c>
      <c r="O222" s="172">
        <v>4</v>
      </c>
      <c r="BA222" s="192">
        <f>SUM(BA219:BA221)</f>
        <v>0</v>
      </c>
      <c r="BB222" s="192">
        <f>SUM(BB219:BB221)</f>
        <v>0</v>
      </c>
      <c r="BC222" s="192">
        <f>SUM(BC219:BC221)</f>
        <v>0</v>
      </c>
      <c r="BD222" s="192">
        <f>SUM(BD219:BD221)</f>
        <v>0</v>
      </c>
      <c r="BE222" s="192">
        <f>SUM(BE219:BE221)</f>
        <v>0</v>
      </c>
    </row>
    <row r="223" spans="1:104" x14ac:dyDescent="0.2">
      <c r="A223" s="165" t="s">
        <v>65</v>
      </c>
      <c r="B223" s="166" t="s">
        <v>246</v>
      </c>
      <c r="C223" s="167" t="s">
        <v>247</v>
      </c>
      <c r="D223" s="168"/>
      <c r="E223" s="169"/>
      <c r="F223" s="169"/>
      <c r="G223" s="170"/>
      <c r="H223" s="171"/>
      <c r="I223" s="171"/>
      <c r="O223" s="172">
        <v>1</v>
      </c>
    </row>
    <row r="224" spans="1:104" x14ac:dyDescent="0.2">
      <c r="A224" s="173">
        <v>54</v>
      </c>
      <c r="B224" s="174" t="s">
        <v>248</v>
      </c>
      <c r="C224" s="175" t="s">
        <v>249</v>
      </c>
      <c r="D224" s="176" t="s">
        <v>186</v>
      </c>
      <c r="E224" s="177">
        <v>55</v>
      </c>
      <c r="F224" s="177">
        <v>0</v>
      </c>
      <c r="G224" s="178">
        <f>E224*F224</f>
        <v>0</v>
      </c>
      <c r="O224" s="172">
        <v>2</v>
      </c>
      <c r="AA224" s="139">
        <v>12</v>
      </c>
      <c r="AB224" s="139">
        <v>0</v>
      </c>
      <c r="AC224" s="139">
        <v>54</v>
      </c>
      <c r="AZ224" s="139">
        <v>1</v>
      </c>
      <c r="BA224" s="139">
        <f>IF(AZ224=1,G224,0)</f>
        <v>0</v>
      </c>
      <c r="BB224" s="139">
        <f>IF(AZ224=2,G224,0)</f>
        <v>0</v>
      </c>
      <c r="BC224" s="139">
        <f>IF(AZ224=3,G224,0)</f>
        <v>0</v>
      </c>
      <c r="BD224" s="139">
        <f>IF(AZ224=4,G224,0)</f>
        <v>0</v>
      </c>
      <c r="BE224" s="139">
        <f>IF(AZ224=5,G224,0)</f>
        <v>0</v>
      </c>
      <c r="CZ224" s="139">
        <v>0</v>
      </c>
    </row>
    <row r="225" spans="1:104" x14ac:dyDescent="0.2">
      <c r="A225" s="173">
        <v>55</v>
      </c>
      <c r="B225" s="174" t="s">
        <v>250</v>
      </c>
      <c r="C225" s="175" t="s">
        <v>251</v>
      </c>
      <c r="D225" s="176" t="s">
        <v>186</v>
      </c>
      <c r="E225" s="177">
        <v>55</v>
      </c>
      <c r="F225" s="177">
        <v>0</v>
      </c>
      <c r="G225" s="178">
        <f>E225*F225</f>
        <v>0</v>
      </c>
      <c r="O225" s="172">
        <v>2</v>
      </c>
      <c r="AA225" s="139">
        <v>12</v>
      </c>
      <c r="AB225" s="139">
        <v>0</v>
      </c>
      <c r="AC225" s="139">
        <v>55</v>
      </c>
      <c r="AZ225" s="139">
        <v>1</v>
      </c>
      <c r="BA225" s="139">
        <f>IF(AZ225=1,G225,0)</f>
        <v>0</v>
      </c>
      <c r="BB225" s="139">
        <f>IF(AZ225=2,G225,0)</f>
        <v>0</v>
      </c>
      <c r="BC225" s="139">
        <f>IF(AZ225=3,G225,0)</f>
        <v>0</v>
      </c>
      <c r="BD225" s="139">
        <f>IF(AZ225=4,G225,0)</f>
        <v>0</v>
      </c>
      <c r="BE225" s="139">
        <f>IF(AZ225=5,G225,0)</f>
        <v>0</v>
      </c>
      <c r="CZ225" s="139">
        <v>0</v>
      </c>
    </row>
    <row r="226" spans="1:104" x14ac:dyDescent="0.2">
      <c r="A226" s="173">
        <v>56</v>
      </c>
      <c r="B226" s="174" t="s">
        <v>252</v>
      </c>
      <c r="C226" s="175" t="s">
        <v>253</v>
      </c>
      <c r="D226" s="176" t="s">
        <v>186</v>
      </c>
      <c r="E226" s="177">
        <v>1045</v>
      </c>
      <c r="F226" s="177">
        <v>0</v>
      </c>
      <c r="G226" s="178">
        <f>E226*F226</f>
        <v>0</v>
      </c>
      <c r="O226" s="172">
        <v>2</v>
      </c>
      <c r="AA226" s="139">
        <v>12</v>
      </c>
      <c r="AB226" s="139">
        <v>0</v>
      </c>
      <c r="AC226" s="139">
        <v>56</v>
      </c>
      <c r="AZ226" s="139">
        <v>1</v>
      </c>
      <c r="BA226" s="139">
        <f>IF(AZ226=1,G226,0)</f>
        <v>0</v>
      </c>
      <c r="BB226" s="139">
        <f>IF(AZ226=2,G226,0)</f>
        <v>0</v>
      </c>
      <c r="BC226" s="139">
        <f>IF(AZ226=3,G226,0)</f>
        <v>0</v>
      </c>
      <c r="BD226" s="139">
        <f>IF(AZ226=4,G226,0)</f>
        <v>0</v>
      </c>
      <c r="BE226" s="139">
        <f>IF(AZ226=5,G226,0)</f>
        <v>0</v>
      </c>
      <c r="CZ226" s="139">
        <v>0</v>
      </c>
    </row>
    <row r="227" spans="1:104" x14ac:dyDescent="0.2">
      <c r="A227" s="179"/>
      <c r="B227" s="180"/>
      <c r="C227" s="181" t="s">
        <v>254</v>
      </c>
      <c r="D227" s="182"/>
      <c r="E227" s="183">
        <v>1045</v>
      </c>
      <c r="F227" s="184"/>
      <c r="G227" s="185"/>
      <c r="M227" s="186" t="s">
        <v>254</v>
      </c>
      <c r="O227" s="172"/>
    </row>
    <row r="228" spans="1:104" x14ac:dyDescent="0.2">
      <c r="A228" s="173">
        <v>57</v>
      </c>
      <c r="B228" s="174" t="s">
        <v>255</v>
      </c>
      <c r="C228" s="175" t="s">
        <v>256</v>
      </c>
      <c r="D228" s="176" t="s">
        <v>186</v>
      </c>
      <c r="E228" s="177">
        <v>55</v>
      </c>
      <c r="F228" s="177">
        <v>0</v>
      </c>
      <c r="G228" s="178">
        <f>E228*F228</f>
        <v>0</v>
      </c>
      <c r="O228" s="172">
        <v>2</v>
      </c>
      <c r="AA228" s="139">
        <v>12</v>
      </c>
      <c r="AB228" s="139">
        <v>0</v>
      </c>
      <c r="AC228" s="139">
        <v>57</v>
      </c>
      <c r="AZ228" s="139">
        <v>1</v>
      </c>
      <c r="BA228" s="139">
        <f>IF(AZ228=1,G228,0)</f>
        <v>0</v>
      </c>
      <c r="BB228" s="139">
        <f>IF(AZ228=2,G228,0)</f>
        <v>0</v>
      </c>
      <c r="BC228" s="139">
        <f>IF(AZ228=3,G228,0)</f>
        <v>0</v>
      </c>
      <c r="BD228" s="139">
        <f>IF(AZ228=4,G228,0)</f>
        <v>0</v>
      </c>
      <c r="BE228" s="139">
        <f>IF(AZ228=5,G228,0)</f>
        <v>0</v>
      </c>
      <c r="CZ228" s="139">
        <v>0</v>
      </c>
    </row>
    <row r="229" spans="1:104" x14ac:dyDescent="0.2">
      <c r="A229" s="173">
        <v>58</v>
      </c>
      <c r="B229" s="174" t="s">
        <v>257</v>
      </c>
      <c r="C229" s="175" t="s">
        <v>258</v>
      </c>
      <c r="D229" s="176" t="s">
        <v>186</v>
      </c>
      <c r="E229" s="177">
        <v>55</v>
      </c>
      <c r="F229" s="177">
        <v>0</v>
      </c>
      <c r="G229" s="178">
        <f>E229*F229</f>
        <v>0</v>
      </c>
      <c r="O229" s="172">
        <v>2</v>
      </c>
      <c r="AA229" s="139">
        <v>12</v>
      </c>
      <c r="AB229" s="139">
        <v>0</v>
      </c>
      <c r="AC229" s="139">
        <v>58</v>
      </c>
      <c r="AZ229" s="139">
        <v>1</v>
      </c>
      <c r="BA229" s="139">
        <f>IF(AZ229=1,G229,0)</f>
        <v>0</v>
      </c>
      <c r="BB229" s="139">
        <f>IF(AZ229=2,G229,0)</f>
        <v>0</v>
      </c>
      <c r="BC229" s="139">
        <f>IF(AZ229=3,G229,0)</f>
        <v>0</v>
      </c>
      <c r="BD229" s="139">
        <f>IF(AZ229=4,G229,0)</f>
        <v>0</v>
      </c>
      <c r="BE229" s="139">
        <f>IF(AZ229=5,G229,0)</f>
        <v>0</v>
      </c>
      <c r="CZ229" s="139">
        <v>0</v>
      </c>
    </row>
    <row r="230" spans="1:104" x14ac:dyDescent="0.2">
      <c r="A230" s="187"/>
      <c r="B230" s="188" t="s">
        <v>69</v>
      </c>
      <c r="C230" s="189" t="str">
        <f>CONCATENATE(B223," ",C223)</f>
        <v>97 Ostatní</v>
      </c>
      <c r="D230" s="187"/>
      <c r="E230" s="190"/>
      <c r="F230" s="190"/>
      <c r="G230" s="191">
        <f>SUM(G223:G229)</f>
        <v>0</v>
      </c>
      <c r="O230" s="172">
        <v>4</v>
      </c>
      <c r="BA230" s="192">
        <f>SUM(BA223:BA229)</f>
        <v>0</v>
      </c>
      <c r="BB230" s="192">
        <f>SUM(BB223:BB229)</f>
        <v>0</v>
      </c>
      <c r="BC230" s="192">
        <f>SUM(BC223:BC229)</f>
        <v>0</v>
      </c>
      <c r="BD230" s="192">
        <f>SUM(BD223:BD229)</f>
        <v>0</v>
      </c>
      <c r="BE230" s="192">
        <f>SUM(BE223:BE229)</f>
        <v>0</v>
      </c>
    </row>
    <row r="231" spans="1:104" x14ac:dyDescent="0.2">
      <c r="A231" s="165" t="s">
        <v>65</v>
      </c>
      <c r="B231" s="166" t="s">
        <v>259</v>
      </c>
      <c r="C231" s="167" t="s">
        <v>260</v>
      </c>
      <c r="D231" s="168"/>
      <c r="E231" s="169"/>
      <c r="F231" s="169"/>
      <c r="G231" s="170"/>
      <c r="H231" s="171"/>
      <c r="I231" s="171"/>
      <c r="O231" s="172">
        <v>1</v>
      </c>
    </row>
    <row r="232" spans="1:104" x14ac:dyDescent="0.2">
      <c r="A232" s="173">
        <v>59</v>
      </c>
      <c r="B232" s="174" t="s">
        <v>261</v>
      </c>
      <c r="C232" s="175" t="s">
        <v>262</v>
      </c>
      <c r="D232" s="176" t="s">
        <v>186</v>
      </c>
      <c r="E232" s="177">
        <v>12204</v>
      </c>
      <c r="F232" s="177">
        <v>0</v>
      </c>
      <c r="G232" s="178">
        <f>E232*F232</f>
        <v>0</v>
      </c>
      <c r="O232" s="172">
        <v>2</v>
      </c>
      <c r="AA232" s="139">
        <v>12</v>
      </c>
      <c r="AB232" s="139">
        <v>0</v>
      </c>
      <c r="AC232" s="139">
        <v>59</v>
      </c>
      <c r="AZ232" s="139">
        <v>1</v>
      </c>
      <c r="BA232" s="139">
        <f>IF(AZ232=1,G232,0)</f>
        <v>0</v>
      </c>
      <c r="BB232" s="139">
        <f>IF(AZ232=2,G232,0)</f>
        <v>0</v>
      </c>
      <c r="BC232" s="139">
        <f>IF(AZ232=3,G232,0)</f>
        <v>0</v>
      </c>
      <c r="BD232" s="139">
        <f>IF(AZ232=4,G232,0)</f>
        <v>0</v>
      </c>
      <c r="BE232" s="139">
        <f>IF(AZ232=5,G232,0)</f>
        <v>0</v>
      </c>
      <c r="CZ232" s="139">
        <v>0</v>
      </c>
    </row>
    <row r="233" spans="1:104" x14ac:dyDescent="0.2">
      <c r="A233" s="173">
        <v>60</v>
      </c>
      <c r="B233" s="174" t="s">
        <v>263</v>
      </c>
      <c r="C233" s="175" t="s">
        <v>264</v>
      </c>
      <c r="D233" s="176" t="s">
        <v>186</v>
      </c>
      <c r="E233" s="177">
        <v>64</v>
      </c>
      <c r="F233" s="177">
        <v>0</v>
      </c>
      <c r="G233" s="178">
        <f>E233*F233</f>
        <v>0</v>
      </c>
      <c r="O233" s="172">
        <v>2</v>
      </c>
      <c r="AA233" s="139">
        <v>12</v>
      </c>
      <c r="AB233" s="139">
        <v>0</v>
      </c>
      <c r="AC233" s="139">
        <v>60</v>
      </c>
      <c r="AZ233" s="139">
        <v>1</v>
      </c>
      <c r="BA233" s="139">
        <f>IF(AZ233=1,G233,0)</f>
        <v>0</v>
      </c>
      <c r="BB233" s="139">
        <f>IF(AZ233=2,G233,0)</f>
        <v>0</v>
      </c>
      <c r="BC233" s="139">
        <f>IF(AZ233=3,G233,0)</f>
        <v>0</v>
      </c>
      <c r="BD233" s="139">
        <f>IF(AZ233=4,G233,0)</f>
        <v>0</v>
      </c>
      <c r="BE233" s="139">
        <f>IF(AZ233=5,G233,0)</f>
        <v>0</v>
      </c>
      <c r="CZ233" s="139">
        <v>0</v>
      </c>
    </row>
    <row r="234" spans="1:104" x14ac:dyDescent="0.2">
      <c r="A234" s="173">
        <v>61</v>
      </c>
      <c r="B234" s="174" t="s">
        <v>265</v>
      </c>
      <c r="C234" s="175" t="s">
        <v>266</v>
      </c>
      <c r="D234" s="176" t="s">
        <v>186</v>
      </c>
      <c r="E234" s="177">
        <v>249.27</v>
      </c>
      <c r="F234" s="177">
        <v>0</v>
      </c>
      <c r="G234" s="178">
        <f>E234*F234</f>
        <v>0</v>
      </c>
      <c r="O234" s="172">
        <v>2</v>
      </c>
      <c r="AA234" s="139">
        <v>12</v>
      </c>
      <c r="AB234" s="139">
        <v>0</v>
      </c>
      <c r="AC234" s="139">
        <v>61</v>
      </c>
      <c r="AZ234" s="139">
        <v>1</v>
      </c>
      <c r="BA234" s="139">
        <f>IF(AZ234=1,G234,0)</f>
        <v>0</v>
      </c>
      <c r="BB234" s="139">
        <f>IF(AZ234=2,G234,0)</f>
        <v>0</v>
      </c>
      <c r="BC234" s="139">
        <f>IF(AZ234=3,G234,0)</f>
        <v>0</v>
      </c>
      <c r="BD234" s="139">
        <f>IF(AZ234=4,G234,0)</f>
        <v>0</v>
      </c>
      <c r="BE234" s="139">
        <f>IF(AZ234=5,G234,0)</f>
        <v>0</v>
      </c>
      <c r="CZ234" s="139">
        <v>0</v>
      </c>
    </row>
    <row r="235" spans="1:104" x14ac:dyDescent="0.2">
      <c r="A235" s="187"/>
      <c r="B235" s="188" t="s">
        <v>69</v>
      </c>
      <c r="C235" s="189" t="str">
        <f>CONCATENATE(B231," ",C231)</f>
        <v>99 Staveništní přesun hmot</v>
      </c>
      <c r="D235" s="187"/>
      <c r="E235" s="190"/>
      <c r="F235" s="190"/>
      <c r="G235" s="191">
        <f>SUM(G231:G234)</f>
        <v>0</v>
      </c>
      <c r="O235" s="172">
        <v>4</v>
      </c>
      <c r="BA235" s="192">
        <f>SUM(BA231:BA234)</f>
        <v>0</v>
      </c>
      <c r="BB235" s="192">
        <f>SUM(BB231:BB234)</f>
        <v>0</v>
      </c>
      <c r="BC235" s="192">
        <f>SUM(BC231:BC234)</f>
        <v>0</v>
      </c>
      <c r="BD235" s="192">
        <f>SUM(BD231:BD234)</f>
        <v>0</v>
      </c>
      <c r="BE235" s="192">
        <f>SUM(BE231:BE234)</f>
        <v>0</v>
      </c>
    </row>
    <row r="236" spans="1:104" x14ac:dyDescent="0.2">
      <c r="A236" s="165" t="s">
        <v>65</v>
      </c>
      <c r="B236" s="166" t="s">
        <v>267</v>
      </c>
      <c r="C236" s="167" t="s">
        <v>268</v>
      </c>
      <c r="D236" s="168"/>
      <c r="E236" s="169"/>
      <c r="F236" s="169"/>
      <c r="G236" s="170"/>
      <c r="H236" s="171"/>
      <c r="I236" s="171"/>
      <c r="O236" s="172">
        <v>1</v>
      </c>
    </row>
    <row r="237" spans="1:104" x14ac:dyDescent="0.2">
      <c r="A237" s="173">
        <v>62</v>
      </c>
      <c r="B237" s="174" t="s">
        <v>269</v>
      </c>
      <c r="C237" s="175" t="s">
        <v>270</v>
      </c>
      <c r="D237" s="176" t="s">
        <v>84</v>
      </c>
      <c r="E237" s="177">
        <v>808.5</v>
      </c>
      <c r="F237" s="177">
        <v>0</v>
      </c>
      <c r="G237" s="178">
        <f>E237*F237</f>
        <v>0</v>
      </c>
      <c r="O237" s="172">
        <v>2</v>
      </c>
      <c r="AA237" s="139">
        <v>12</v>
      </c>
      <c r="AB237" s="139">
        <v>1</v>
      </c>
      <c r="AC237" s="139">
        <v>62</v>
      </c>
      <c r="AZ237" s="139">
        <v>2</v>
      </c>
      <c r="BA237" s="139">
        <f>IF(AZ237=1,G237,0)</f>
        <v>0</v>
      </c>
      <c r="BB237" s="139">
        <f>IF(AZ237=2,G237,0)</f>
        <v>0</v>
      </c>
      <c r="BC237" s="139">
        <f>IF(AZ237=3,G237,0)</f>
        <v>0</v>
      </c>
      <c r="BD237" s="139">
        <f>IF(AZ237=4,G237,0)</f>
        <v>0</v>
      </c>
      <c r="BE237" s="139">
        <f>IF(AZ237=5,G237,0)</f>
        <v>0</v>
      </c>
      <c r="CZ237" s="139">
        <v>8.0000000000000002E-3</v>
      </c>
    </row>
    <row r="238" spans="1:104" x14ac:dyDescent="0.2">
      <c r="A238" s="179"/>
      <c r="B238" s="180"/>
      <c r="C238" s="181" t="s">
        <v>271</v>
      </c>
      <c r="D238" s="182"/>
      <c r="E238" s="183">
        <v>808.5</v>
      </c>
      <c r="F238" s="184"/>
      <c r="G238" s="185"/>
      <c r="M238" s="186" t="s">
        <v>271</v>
      </c>
      <c r="O238" s="172"/>
    </row>
    <row r="239" spans="1:104" ht="22.5" x14ac:dyDescent="0.2">
      <c r="A239" s="173">
        <v>63</v>
      </c>
      <c r="B239" s="174" t="s">
        <v>272</v>
      </c>
      <c r="C239" s="175" t="s">
        <v>273</v>
      </c>
      <c r="D239" s="176" t="s">
        <v>274</v>
      </c>
      <c r="E239" s="177">
        <v>6480</v>
      </c>
      <c r="F239" s="177">
        <v>0</v>
      </c>
      <c r="G239" s="178">
        <f>E239*F239</f>
        <v>0</v>
      </c>
      <c r="O239" s="172">
        <v>2</v>
      </c>
      <c r="AA239" s="139">
        <v>12</v>
      </c>
      <c r="AB239" s="139">
        <v>0</v>
      </c>
      <c r="AC239" s="139">
        <v>63</v>
      </c>
      <c r="AZ239" s="139">
        <v>2</v>
      </c>
      <c r="BA239" s="139">
        <f>IF(AZ239=1,G239,0)</f>
        <v>0</v>
      </c>
      <c r="BB239" s="139">
        <f>IF(AZ239=2,G239,0)</f>
        <v>0</v>
      </c>
      <c r="BC239" s="139">
        <f>IF(AZ239=3,G239,0)</f>
        <v>0</v>
      </c>
      <c r="BD239" s="139">
        <f>IF(AZ239=4,G239,0)</f>
        <v>0</v>
      </c>
      <c r="BE239" s="139">
        <f>IF(AZ239=5,G239,0)</f>
        <v>0</v>
      </c>
      <c r="CZ239" s="139">
        <v>6.0000000000000002E-5</v>
      </c>
    </row>
    <row r="240" spans="1:104" ht="22.5" x14ac:dyDescent="0.2">
      <c r="A240" s="173">
        <v>64</v>
      </c>
      <c r="B240" s="174" t="s">
        <v>275</v>
      </c>
      <c r="C240" s="175" t="s">
        <v>276</v>
      </c>
      <c r="D240" s="176" t="s">
        <v>277</v>
      </c>
      <c r="E240" s="177">
        <v>326</v>
      </c>
      <c r="F240" s="177">
        <v>0</v>
      </c>
      <c r="G240" s="178">
        <f>E240*F240</f>
        <v>0</v>
      </c>
      <c r="O240" s="172">
        <v>2</v>
      </c>
      <c r="AA240" s="139">
        <v>12</v>
      </c>
      <c r="AB240" s="139">
        <v>0</v>
      </c>
      <c r="AC240" s="139">
        <v>64</v>
      </c>
      <c r="AZ240" s="139">
        <v>2</v>
      </c>
      <c r="BA240" s="139">
        <f>IF(AZ240=1,G240,0)</f>
        <v>0</v>
      </c>
      <c r="BB240" s="139">
        <f>IF(AZ240=2,G240,0)</f>
        <v>0</v>
      </c>
      <c r="BC240" s="139">
        <f>IF(AZ240=3,G240,0)</f>
        <v>0</v>
      </c>
      <c r="BD240" s="139">
        <f>IF(AZ240=4,G240,0)</f>
        <v>0</v>
      </c>
      <c r="BE240" s="139">
        <f>IF(AZ240=5,G240,0)</f>
        <v>0</v>
      </c>
      <c r="CZ240" s="139">
        <v>4.6800000000000001E-3</v>
      </c>
    </row>
    <row r="241" spans="1:104" ht="22.5" x14ac:dyDescent="0.2">
      <c r="A241" s="173">
        <v>65</v>
      </c>
      <c r="B241" s="174" t="s">
        <v>278</v>
      </c>
      <c r="C241" s="175" t="s">
        <v>279</v>
      </c>
      <c r="D241" s="176" t="s">
        <v>277</v>
      </c>
      <c r="E241" s="177">
        <v>326</v>
      </c>
      <c r="F241" s="177">
        <v>0</v>
      </c>
      <c r="G241" s="178">
        <f>E241*F241</f>
        <v>0</v>
      </c>
      <c r="O241" s="172">
        <v>2</v>
      </c>
      <c r="AA241" s="139">
        <v>12</v>
      </c>
      <c r="AB241" s="139">
        <v>1</v>
      </c>
      <c r="AC241" s="139">
        <v>65</v>
      </c>
      <c r="AZ241" s="139">
        <v>2</v>
      </c>
      <c r="BA241" s="139">
        <f>IF(AZ241=1,G241,0)</f>
        <v>0</v>
      </c>
      <c r="BB241" s="139">
        <f>IF(AZ241=2,G241,0)</f>
        <v>0</v>
      </c>
      <c r="BC241" s="139">
        <f>IF(AZ241=3,G241,0)</f>
        <v>0</v>
      </c>
      <c r="BD241" s="139">
        <f>IF(AZ241=4,G241,0)</f>
        <v>0</v>
      </c>
      <c r="BE241" s="139">
        <f>IF(AZ241=5,G241,0)</f>
        <v>0</v>
      </c>
      <c r="CZ241" s="139">
        <v>6.0000000000000001E-3</v>
      </c>
    </row>
    <row r="242" spans="1:104" ht="22.5" x14ac:dyDescent="0.2">
      <c r="A242" s="173">
        <v>66</v>
      </c>
      <c r="B242" s="174" t="s">
        <v>280</v>
      </c>
      <c r="C242" s="175" t="s">
        <v>281</v>
      </c>
      <c r="D242" s="176" t="s">
        <v>274</v>
      </c>
      <c r="E242" s="177">
        <v>978</v>
      </c>
      <c r="F242" s="177">
        <v>0</v>
      </c>
      <c r="G242" s="178">
        <f>E242*F242</f>
        <v>0</v>
      </c>
      <c r="O242" s="172">
        <v>2</v>
      </c>
      <c r="AA242" s="139">
        <v>12</v>
      </c>
      <c r="AB242" s="139">
        <v>0</v>
      </c>
      <c r="AC242" s="139">
        <v>66</v>
      </c>
      <c r="AZ242" s="139">
        <v>2</v>
      </c>
      <c r="BA242" s="139">
        <f>IF(AZ242=1,G242,0)</f>
        <v>0</v>
      </c>
      <c r="BB242" s="139">
        <f>IF(AZ242=2,G242,0)</f>
        <v>0</v>
      </c>
      <c r="BC242" s="139">
        <f>IF(AZ242=3,G242,0)</f>
        <v>0</v>
      </c>
      <c r="BD242" s="139">
        <f>IF(AZ242=4,G242,0)</f>
        <v>0</v>
      </c>
      <c r="BE242" s="139">
        <f>IF(AZ242=5,G242,0)</f>
        <v>0</v>
      </c>
      <c r="CZ242" s="139">
        <v>6.0000000000000002E-5</v>
      </c>
    </row>
    <row r="243" spans="1:104" x14ac:dyDescent="0.2">
      <c r="A243" s="179"/>
      <c r="B243" s="180"/>
      <c r="C243" s="181" t="s">
        <v>282</v>
      </c>
      <c r="D243" s="182"/>
      <c r="E243" s="183">
        <v>978</v>
      </c>
      <c r="F243" s="184"/>
      <c r="G243" s="185"/>
      <c r="M243" s="186" t="s">
        <v>282</v>
      </c>
      <c r="O243" s="172"/>
    </row>
    <row r="244" spans="1:104" ht="22.5" x14ac:dyDescent="0.2">
      <c r="A244" s="173">
        <v>67</v>
      </c>
      <c r="B244" s="174" t="s">
        <v>283</v>
      </c>
      <c r="C244" s="175" t="s">
        <v>284</v>
      </c>
      <c r="D244" s="176" t="s">
        <v>277</v>
      </c>
      <c r="E244" s="177">
        <v>20</v>
      </c>
      <c r="F244" s="177">
        <v>0</v>
      </c>
      <c r="G244" s="178">
        <f>E244*F244</f>
        <v>0</v>
      </c>
      <c r="O244" s="172">
        <v>2</v>
      </c>
      <c r="AA244" s="139">
        <v>12</v>
      </c>
      <c r="AB244" s="139">
        <v>1</v>
      </c>
      <c r="AC244" s="139">
        <v>67</v>
      </c>
      <c r="AZ244" s="139">
        <v>2</v>
      </c>
      <c r="BA244" s="139">
        <f>IF(AZ244=1,G244,0)</f>
        <v>0</v>
      </c>
      <c r="BB244" s="139">
        <f>IF(AZ244=2,G244,0)</f>
        <v>0</v>
      </c>
      <c r="BC244" s="139">
        <f>IF(AZ244=3,G244,0)</f>
        <v>0</v>
      </c>
      <c r="BD244" s="139">
        <f>IF(AZ244=4,G244,0)</f>
        <v>0</v>
      </c>
      <c r="BE244" s="139">
        <f>IF(AZ244=5,G244,0)</f>
        <v>0</v>
      </c>
      <c r="CZ244" s="139">
        <v>4.0000000000000002E-4</v>
      </c>
    </row>
    <row r="245" spans="1:104" ht="22.5" x14ac:dyDescent="0.2">
      <c r="A245" s="173">
        <v>68</v>
      </c>
      <c r="B245" s="174" t="s">
        <v>283</v>
      </c>
      <c r="C245" s="175" t="s">
        <v>285</v>
      </c>
      <c r="D245" s="176" t="s">
        <v>277</v>
      </c>
      <c r="E245" s="177">
        <v>11</v>
      </c>
      <c r="F245" s="177">
        <v>0</v>
      </c>
      <c r="G245" s="178">
        <f>E245*F245</f>
        <v>0</v>
      </c>
      <c r="O245" s="172">
        <v>2</v>
      </c>
      <c r="AA245" s="139">
        <v>12</v>
      </c>
      <c r="AB245" s="139">
        <v>1</v>
      </c>
      <c r="AC245" s="139">
        <v>68</v>
      </c>
      <c r="AZ245" s="139">
        <v>2</v>
      </c>
      <c r="BA245" s="139">
        <f>IF(AZ245=1,G245,0)</f>
        <v>0</v>
      </c>
      <c r="BB245" s="139">
        <f>IF(AZ245=2,G245,0)</f>
        <v>0</v>
      </c>
      <c r="BC245" s="139">
        <f>IF(AZ245=3,G245,0)</f>
        <v>0</v>
      </c>
      <c r="BD245" s="139">
        <f>IF(AZ245=4,G245,0)</f>
        <v>0</v>
      </c>
      <c r="BE245" s="139">
        <f>IF(AZ245=5,G245,0)</f>
        <v>0</v>
      </c>
      <c r="CZ245" s="139">
        <v>4.0000000000000002E-4</v>
      </c>
    </row>
    <row r="246" spans="1:104" x14ac:dyDescent="0.2">
      <c r="A246" s="173">
        <v>69</v>
      </c>
      <c r="B246" s="174" t="s">
        <v>286</v>
      </c>
      <c r="C246" s="175" t="s">
        <v>287</v>
      </c>
      <c r="D246" s="176" t="s">
        <v>112</v>
      </c>
      <c r="E246" s="177">
        <v>891</v>
      </c>
      <c r="F246" s="177">
        <v>0</v>
      </c>
      <c r="G246" s="178">
        <f>E246*F246</f>
        <v>0</v>
      </c>
      <c r="O246" s="172">
        <v>2</v>
      </c>
      <c r="AA246" s="139">
        <v>12</v>
      </c>
      <c r="AB246" s="139">
        <v>0</v>
      </c>
      <c r="AC246" s="139">
        <v>69</v>
      </c>
      <c r="AZ246" s="139">
        <v>2</v>
      </c>
      <c r="BA246" s="139">
        <f>IF(AZ246=1,G246,0)</f>
        <v>0</v>
      </c>
      <c r="BB246" s="139">
        <f>IF(AZ246=2,G246,0)</f>
        <v>0</v>
      </c>
      <c r="BC246" s="139">
        <f>IF(AZ246=3,G246,0)</f>
        <v>0</v>
      </c>
      <c r="BD246" s="139">
        <f>IF(AZ246=4,G246,0)</f>
        <v>0</v>
      </c>
      <c r="BE246" s="139">
        <f>IF(AZ246=5,G246,0)</f>
        <v>0</v>
      </c>
      <c r="CZ246" s="139">
        <v>0</v>
      </c>
    </row>
    <row r="247" spans="1:104" x14ac:dyDescent="0.2">
      <c r="A247" s="179"/>
      <c r="B247" s="180"/>
      <c r="C247" s="181" t="s">
        <v>288</v>
      </c>
      <c r="D247" s="182"/>
      <c r="E247" s="183">
        <v>891</v>
      </c>
      <c r="F247" s="184"/>
      <c r="G247" s="185"/>
      <c r="M247" s="186" t="s">
        <v>288</v>
      </c>
      <c r="O247" s="172"/>
    </row>
    <row r="248" spans="1:104" x14ac:dyDescent="0.2">
      <c r="A248" s="173">
        <v>70</v>
      </c>
      <c r="B248" s="174" t="s">
        <v>289</v>
      </c>
      <c r="C248" s="175" t="s">
        <v>290</v>
      </c>
      <c r="D248" s="176" t="s">
        <v>274</v>
      </c>
      <c r="E248" s="177">
        <v>891</v>
      </c>
      <c r="F248" s="177">
        <v>0</v>
      </c>
      <c r="G248" s="178">
        <f>E248*F248</f>
        <v>0</v>
      </c>
      <c r="O248" s="172">
        <v>2</v>
      </c>
      <c r="AA248" s="139">
        <v>12</v>
      </c>
      <c r="AB248" s="139">
        <v>1</v>
      </c>
      <c r="AC248" s="139">
        <v>70</v>
      </c>
      <c r="AZ248" s="139">
        <v>2</v>
      </c>
      <c r="BA248" s="139">
        <f>IF(AZ248=1,G248,0)</f>
        <v>0</v>
      </c>
      <c r="BB248" s="139">
        <f>IF(AZ248=2,G248,0)</f>
        <v>0</v>
      </c>
      <c r="BC248" s="139">
        <f>IF(AZ248=3,G248,0)</f>
        <v>0</v>
      </c>
      <c r="BD248" s="139">
        <f>IF(AZ248=4,G248,0)</f>
        <v>0</v>
      </c>
      <c r="BE248" s="139">
        <f>IF(AZ248=5,G248,0)</f>
        <v>0</v>
      </c>
      <c r="CZ248" s="139">
        <v>1E-3</v>
      </c>
    </row>
    <row r="249" spans="1:104" x14ac:dyDescent="0.2">
      <c r="A249" s="179"/>
      <c r="B249" s="180"/>
      <c r="C249" s="181" t="s">
        <v>288</v>
      </c>
      <c r="D249" s="182"/>
      <c r="E249" s="183">
        <v>891</v>
      </c>
      <c r="F249" s="184"/>
      <c r="G249" s="185"/>
      <c r="M249" s="186" t="s">
        <v>288</v>
      </c>
      <c r="O249" s="172"/>
    </row>
    <row r="250" spans="1:104" ht="22.5" x14ac:dyDescent="0.2">
      <c r="A250" s="173">
        <v>71</v>
      </c>
      <c r="B250" s="174" t="s">
        <v>291</v>
      </c>
      <c r="C250" s="175" t="s">
        <v>292</v>
      </c>
      <c r="D250" s="176" t="s">
        <v>277</v>
      </c>
      <c r="E250" s="177">
        <v>5</v>
      </c>
      <c r="F250" s="177">
        <v>0</v>
      </c>
      <c r="G250" s="178">
        <f>E250*F250</f>
        <v>0</v>
      </c>
      <c r="O250" s="172">
        <v>2</v>
      </c>
      <c r="AA250" s="139">
        <v>12</v>
      </c>
      <c r="AB250" s="139">
        <v>1</v>
      </c>
      <c r="AC250" s="139">
        <v>71</v>
      </c>
      <c r="AZ250" s="139">
        <v>2</v>
      </c>
      <c r="BA250" s="139">
        <f>IF(AZ250=1,G250,0)</f>
        <v>0</v>
      </c>
      <c r="BB250" s="139">
        <f>IF(AZ250=2,G250,0)</f>
        <v>0</v>
      </c>
      <c r="BC250" s="139">
        <f>IF(AZ250=3,G250,0)</f>
        <v>0</v>
      </c>
      <c r="BD250" s="139">
        <f>IF(AZ250=4,G250,0)</f>
        <v>0</v>
      </c>
      <c r="BE250" s="139">
        <f>IF(AZ250=5,G250,0)</f>
        <v>0</v>
      </c>
      <c r="CZ250" s="139">
        <v>4.1000000000000002E-2</v>
      </c>
    </row>
    <row r="251" spans="1:104" ht="22.5" x14ac:dyDescent="0.2">
      <c r="A251" s="173">
        <v>72</v>
      </c>
      <c r="B251" s="174" t="s">
        <v>293</v>
      </c>
      <c r="C251" s="175" t="s">
        <v>294</v>
      </c>
      <c r="D251" s="176" t="s">
        <v>112</v>
      </c>
      <c r="E251" s="177">
        <v>12.1</v>
      </c>
      <c r="F251" s="177">
        <v>0</v>
      </c>
      <c r="G251" s="178">
        <f>E251*F251</f>
        <v>0</v>
      </c>
      <c r="O251" s="172">
        <v>2</v>
      </c>
      <c r="AA251" s="139">
        <v>12</v>
      </c>
      <c r="AB251" s="139">
        <v>0</v>
      </c>
      <c r="AC251" s="139">
        <v>72</v>
      </c>
      <c r="AZ251" s="139">
        <v>2</v>
      </c>
      <c r="BA251" s="139">
        <f>IF(AZ251=1,G251,0)</f>
        <v>0</v>
      </c>
      <c r="BB251" s="139">
        <f>IF(AZ251=2,G251,0)</f>
        <v>0</v>
      </c>
      <c r="BC251" s="139">
        <f>IF(AZ251=3,G251,0)</f>
        <v>0</v>
      </c>
      <c r="BD251" s="139">
        <f>IF(AZ251=4,G251,0)</f>
        <v>0</v>
      </c>
      <c r="BE251" s="139">
        <f>IF(AZ251=5,G251,0)</f>
        <v>0</v>
      </c>
      <c r="CZ251" s="139">
        <v>0</v>
      </c>
    </row>
    <row r="252" spans="1:104" x14ac:dyDescent="0.2">
      <c r="A252" s="179"/>
      <c r="B252" s="180"/>
      <c r="C252" s="181" t="s">
        <v>295</v>
      </c>
      <c r="D252" s="182"/>
      <c r="E252" s="183">
        <v>12.1</v>
      </c>
      <c r="F252" s="184"/>
      <c r="G252" s="185"/>
      <c r="M252" s="186" t="s">
        <v>295</v>
      </c>
      <c r="O252" s="172"/>
    </row>
    <row r="253" spans="1:104" x14ac:dyDescent="0.2">
      <c r="A253" s="173">
        <v>73</v>
      </c>
      <c r="B253" s="174" t="s">
        <v>296</v>
      </c>
      <c r="C253" s="175" t="s">
        <v>297</v>
      </c>
      <c r="D253" s="176" t="s">
        <v>277</v>
      </c>
      <c r="E253" s="177">
        <v>5</v>
      </c>
      <c r="F253" s="177">
        <v>0</v>
      </c>
      <c r="G253" s="178">
        <f>E253*F253</f>
        <v>0</v>
      </c>
      <c r="O253" s="172">
        <v>2</v>
      </c>
      <c r="AA253" s="139">
        <v>12</v>
      </c>
      <c r="AB253" s="139">
        <v>0</v>
      </c>
      <c r="AC253" s="139">
        <v>73</v>
      </c>
      <c r="AZ253" s="139">
        <v>2</v>
      </c>
      <c r="BA253" s="139">
        <f>IF(AZ253=1,G253,0)</f>
        <v>0</v>
      </c>
      <c r="BB253" s="139">
        <f>IF(AZ253=2,G253,0)</f>
        <v>0</v>
      </c>
      <c r="BC253" s="139">
        <f>IF(AZ253=3,G253,0)</f>
        <v>0</v>
      </c>
      <c r="BD253" s="139">
        <f>IF(AZ253=4,G253,0)</f>
        <v>0</v>
      </c>
      <c r="BE253" s="139">
        <f>IF(AZ253=5,G253,0)</f>
        <v>0</v>
      </c>
      <c r="CZ253" s="139">
        <v>0</v>
      </c>
    </row>
    <row r="254" spans="1:104" ht="22.5" x14ac:dyDescent="0.2">
      <c r="A254" s="173">
        <v>74</v>
      </c>
      <c r="B254" s="174" t="s">
        <v>298</v>
      </c>
      <c r="C254" s="175" t="s">
        <v>299</v>
      </c>
      <c r="D254" s="176" t="s">
        <v>277</v>
      </c>
      <c r="E254" s="177">
        <v>10</v>
      </c>
      <c r="F254" s="177">
        <v>0</v>
      </c>
      <c r="G254" s="178">
        <f>E254*F254</f>
        <v>0</v>
      </c>
      <c r="O254" s="172">
        <v>2</v>
      </c>
      <c r="AA254" s="139">
        <v>12</v>
      </c>
      <c r="AB254" s="139">
        <v>0</v>
      </c>
      <c r="AC254" s="139">
        <v>74</v>
      </c>
      <c r="AZ254" s="139">
        <v>2</v>
      </c>
      <c r="BA254" s="139">
        <f>IF(AZ254=1,G254,0)</f>
        <v>0</v>
      </c>
      <c r="BB254" s="139">
        <f>IF(AZ254=2,G254,0)</f>
        <v>0</v>
      </c>
      <c r="BC254" s="139">
        <f>IF(AZ254=3,G254,0)</f>
        <v>0</v>
      </c>
      <c r="BD254" s="139">
        <f>IF(AZ254=4,G254,0)</f>
        <v>0</v>
      </c>
      <c r="BE254" s="139">
        <f>IF(AZ254=5,G254,0)</f>
        <v>0</v>
      </c>
      <c r="CZ254" s="139">
        <v>0.125</v>
      </c>
    </row>
    <row r="255" spans="1:104" ht="22.5" x14ac:dyDescent="0.2">
      <c r="A255" s="173">
        <v>75</v>
      </c>
      <c r="B255" s="174" t="s">
        <v>300</v>
      </c>
      <c r="C255" s="175" t="s">
        <v>301</v>
      </c>
      <c r="D255" s="176" t="s">
        <v>277</v>
      </c>
      <c r="E255" s="177">
        <v>10</v>
      </c>
      <c r="F255" s="177">
        <v>0</v>
      </c>
      <c r="G255" s="178">
        <f>E255*F255</f>
        <v>0</v>
      </c>
      <c r="O255" s="172">
        <v>2</v>
      </c>
      <c r="AA255" s="139">
        <v>12</v>
      </c>
      <c r="AB255" s="139">
        <v>1</v>
      </c>
      <c r="AC255" s="139">
        <v>75</v>
      </c>
      <c r="AZ255" s="139">
        <v>2</v>
      </c>
      <c r="BA255" s="139">
        <f>IF(AZ255=1,G255,0)</f>
        <v>0</v>
      </c>
      <c r="BB255" s="139">
        <f>IF(AZ255=2,G255,0)</f>
        <v>0</v>
      </c>
      <c r="BC255" s="139">
        <f>IF(AZ255=3,G255,0)</f>
        <v>0</v>
      </c>
      <c r="BD255" s="139">
        <f>IF(AZ255=4,G255,0)</f>
        <v>0</v>
      </c>
      <c r="BE255" s="139">
        <f>IF(AZ255=5,G255,0)</f>
        <v>0</v>
      </c>
      <c r="CZ255" s="139">
        <v>5.4000000000000003E-3</v>
      </c>
    </row>
    <row r="256" spans="1:104" x14ac:dyDescent="0.2">
      <c r="A256" s="173">
        <v>76</v>
      </c>
      <c r="B256" s="174" t="s">
        <v>141</v>
      </c>
      <c r="C256" s="175" t="s">
        <v>302</v>
      </c>
      <c r="D256" s="176" t="s">
        <v>303</v>
      </c>
      <c r="E256" s="177">
        <v>1.25</v>
      </c>
      <c r="F256" s="177">
        <v>0</v>
      </c>
      <c r="G256" s="178">
        <f>E256*F256</f>
        <v>0</v>
      </c>
      <c r="O256" s="172">
        <v>2</v>
      </c>
      <c r="AA256" s="139">
        <v>12</v>
      </c>
      <c r="AB256" s="139">
        <v>0</v>
      </c>
      <c r="AC256" s="139">
        <v>76</v>
      </c>
      <c r="AZ256" s="139">
        <v>2</v>
      </c>
      <c r="BA256" s="139">
        <f>IF(AZ256=1,G256,0)</f>
        <v>0</v>
      </c>
      <c r="BB256" s="139">
        <f>IF(AZ256=2,G256,0)</f>
        <v>0</v>
      </c>
      <c r="BC256" s="139">
        <f>IF(AZ256=3,G256,0)</f>
        <v>0</v>
      </c>
      <c r="BD256" s="139">
        <f>IF(AZ256=4,G256,0)</f>
        <v>0</v>
      </c>
      <c r="BE256" s="139">
        <f>IF(AZ256=5,G256,0)</f>
        <v>0</v>
      </c>
      <c r="CZ256" s="139">
        <v>0</v>
      </c>
    </row>
    <row r="257" spans="1:104" x14ac:dyDescent="0.2">
      <c r="A257" s="179"/>
      <c r="B257" s="180"/>
      <c r="C257" s="181" t="s">
        <v>304</v>
      </c>
      <c r="D257" s="182"/>
      <c r="E257" s="183">
        <v>1.25</v>
      </c>
      <c r="F257" s="184"/>
      <c r="G257" s="185"/>
      <c r="M257" s="186" t="s">
        <v>304</v>
      </c>
      <c r="O257" s="172"/>
    </row>
    <row r="258" spans="1:104" ht="22.5" x14ac:dyDescent="0.2">
      <c r="A258" s="173">
        <v>77</v>
      </c>
      <c r="B258" s="174" t="s">
        <v>280</v>
      </c>
      <c r="C258" s="175" t="s">
        <v>305</v>
      </c>
      <c r="D258" s="176" t="s">
        <v>274</v>
      </c>
      <c r="E258" s="177">
        <v>50</v>
      </c>
      <c r="F258" s="177">
        <v>0</v>
      </c>
      <c r="G258" s="178">
        <f>E258*F258</f>
        <v>0</v>
      </c>
      <c r="O258" s="172">
        <v>2</v>
      </c>
      <c r="AA258" s="139">
        <v>12</v>
      </c>
      <c r="AB258" s="139">
        <v>0</v>
      </c>
      <c r="AC258" s="139">
        <v>77</v>
      </c>
      <c r="AZ258" s="139">
        <v>2</v>
      </c>
      <c r="BA258" s="139">
        <f>IF(AZ258=1,G258,0)</f>
        <v>0</v>
      </c>
      <c r="BB258" s="139">
        <f>IF(AZ258=2,G258,0)</f>
        <v>0</v>
      </c>
      <c r="BC258" s="139">
        <f>IF(AZ258=3,G258,0)</f>
        <v>0</v>
      </c>
      <c r="BD258" s="139">
        <f>IF(AZ258=4,G258,0)</f>
        <v>0</v>
      </c>
      <c r="BE258" s="139">
        <f>IF(AZ258=5,G258,0)</f>
        <v>0</v>
      </c>
      <c r="CZ258" s="139">
        <v>6.0000000000000002E-5</v>
      </c>
    </row>
    <row r="259" spans="1:104" x14ac:dyDescent="0.2">
      <c r="A259" s="179"/>
      <c r="B259" s="180"/>
      <c r="C259" s="181" t="s">
        <v>306</v>
      </c>
      <c r="D259" s="182"/>
      <c r="E259" s="183">
        <v>50</v>
      </c>
      <c r="F259" s="184"/>
      <c r="G259" s="185"/>
      <c r="M259" s="186" t="s">
        <v>306</v>
      </c>
      <c r="O259" s="172"/>
    </row>
    <row r="260" spans="1:104" ht="22.5" x14ac:dyDescent="0.2">
      <c r="A260" s="173">
        <v>78</v>
      </c>
      <c r="B260" s="174" t="s">
        <v>171</v>
      </c>
      <c r="C260" s="175" t="s">
        <v>307</v>
      </c>
      <c r="D260" s="176" t="s">
        <v>308</v>
      </c>
      <c r="E260" s="177">
        <v>10</v>
      </c>
      <c r="F260" s="177">
        <v>0</v>
      </c>
      <c r="G260" s="178">
        <f>E260*F260</f>
        <v>0</v>
      </c>
      <c r="O260" s="172">
        <v>2</v>
      </c>
      <c r="AA260" s="139">
        <v>12</v>
      </c>
      <c r="AB260" s="139">
        <v>0</v>
      </c>
      <c r="AC260" s="139">
        <v>78</v>
      </c>
      <c r="AZ260" s="139">
        <v>2</v>
      </c>
      <c r="BA260" s="139">
        <f>IF(AZ260=1,G260,0)</f>
        <v>0</v>
      </c>
      <c r="BB260" s="139">
        <f>IF(AZ260=2,G260,0)</f>
        <v>0</v>
      </c>
      <c r="BC260" s="139">
        <f>IF(AZ260=3,G260,0)</f>
        <v>0</v>
      </c>
      <c r="BD260" s="139">
        <f>IF(AZ260=4,G260,0)</f>
        <v>0</v>
      </c>
      <c r="BE260" s="139">
        <f>IF(AZ260=5,G260,0)</f>
        <v>0</v>
      </c>
      <c r="CZ260" s="139">
        <v>0</v>
      </c>
    </row>
    <row r="261" spans="1:104" ht="22.5" x14ac:dyDescent="0.2">
      <c r="A261" s="173">
        <v>79</v>
      </c>
      <c r="B261" s="174" t="s">
        <v>202</v>
      </c>
      <c r="C261" s="175" t="s">
        <v>309</v>
      </c>
      <c r="D261" s="176" t="s">
        <v>308</v>
      </c>
      <c r="E261" s="177">
        <v>5</v>
      </c>
      <c r="F261" s="177">
        <v>0</v>
      </c>
      <c r="G261" s="178">
        <f>E261*F261</f>
        <v>0</v>
      </c>
      <c r="O261" s="172">
        <v>2</v>
      </c>
      <c r="AA261" s="139">
        <v>12</v>
      </c>
      <c r="AB261" s="139">
        <v>0</v>
      </c>
      <c r="AC261" s="139">
        <v>79</v>
      </c>
      <c r="AZ261" s="139">
        <v>2</v>
      </c>
      <c r="BA261" s="139">
        <f>IF(AZ261=1,G261,0)</f>
        <v>0</v>
      </c>
      <c r="BB261" s="139">
        <f>IF(AZ261=2,G261,0)</f>
        <v>0</v>
      </c>
      <c r="BC261" s="139">
        <f>IF(AZ261=3,G261,0)</f>
        <v>0</v>
      </c>
      <c r="BD261" s="139">
        <f>IF(AZ261=4,G261,0)</f>
        <v>0</v>
      </c>
      <c r="BE261" s="139">
        <f>IF(AZ261=5,G261,0)</f>
        <v>0</v>
      </c>
      <c r="CZ261" s="139">
        <v>0</v>
      </c>
    </row>
    <row r="262" spans="1:104" ht="22.5" x14ac:dyDescent="0.2">
      <c r="A262" s="173">
        <v>80</v>
      </c>
      <c r="B262" s="174" t="s">
        <v>310</v>
      </c>
      <c r="C262" s="175" t="s">
        <v>311</v>
      </c>
      <c r="D262" s="176" t="s">
        <v>277</v>
      </c>
      <c r="E262" s="177">
        <v>5</v>
      </c>
      <c r="F262" s="177">
        <v>0</v>
      </c>
      <c r="G262" s="178">
        <f>E262*F262</f>
        <v>0</v>
      </c>
      <c r="O262" s="172">
        <v>2</v>
      </c>
      <c r="AA262" s="139">
        <v>12</v>
      </c>
      <c r="AB262" s="139">
        <v>0</v>
      </c>
      <c r="AC262" s="139">
        <v>80</v>
      </c>
      <c r="AZ262" s="139">
        <v>2</v>
      </c>
      <c r="BA262" s="139">
        <f>IF(AZ262=1,G262,0)</f>
        <v>0</v>
      </c>
      <c r="BB262" s="139">
        <f>IF(AZ262=2,G262,0)</f>
        <v>0</v>
      </c>
      <c r="BC262" s="139">
        <f>IF(AZ262=3,G262,0)</f>
        <v>0</v>
      </c>
      <c r="BD262" s="139">
        <f>IF(AZ262=4,G262,0)</f>
        <v>0</v>
      </c>
      <c r="BE262" s="139">
        <f>IF(AZ262=5,G262,0)</f>
        <v>0</v>
      </c>
      <c r="CZ262" s="139">
        <v>3.6999999999999999E-4</v>
      </c>
    </row>
    <row r="263" spans="1:104" ht="22.5" x14ac:dyDescent="0.2">
      <c r="A263" s="173">
        <v>81</v>
      </c>
      <c r="B263" s="174" t="s">
        <v>312</v>
      </c>
      <c r="C263" s="175" t="s">
        <v>313</v>
      </c>
      <c r="D263" s="176" t="s">
        <v>308</v>
      </c>
      <c r="E263" s="177">
        <v>2</v>
      </c>
      <c r="F263" s="177">
        <v>0</v>
      </c>
      <c r="G263" s="178">
        <f>E263*F263</f>
        <v>0</v>
      </c>
      <c r="O263" s="172">
        <v>2</v>
      </c>
      <c r="AA263" s="139">
        <v>12</v>
      </c>
      <c r="AB263" s="139">
        <v>1</v>
      </c>
      <c r="AC263" s="139">
        <v>81</v>
      </c>
      <c r="AZ263" s="139">
        <v>2</v>
      </c>
      <c r="BA263" s="139">
        <f>IF(AZ263=1,G263,0)</f>
        <v>0</v>
      </c>
      <c r="BB263" s="139">
        <f>IF(AZ263=2,G263,0)</f>
        <v>0</v>
      </c>
      <c r="BC263" s="139">
        <f>IF(AZ263=3,G263,0)</f>
        <v>0</v>
      </c>
      <c r="BD263" s="139">
        <f>IF(AZ263=4,G263,0)</f>
        <v>0</v>
      </c>
      <c r="BE263" s="139">
        <f>IF(AZ263=5,G263,0)</f>
        <v>0</v>
      </c>
      <c r="CZ263" s="139">
        <v>6</v>
      </c>
    </row>
    <row r="264" spans="1:104" x14ac:dyDescent="0.2">
      <c r="A264" s="173">
        <v>82</v>
      </c>
      <c r="B264" s="174" t="s">
        <v>314</v>
      </c>
      <c r="C264" s="175" t="s">
        <v>315</v>
      </c>
      <c r="D264" s="176" t="s">
        <v>186</v>
      </c>
      <c r="E264" s="177">
        <v>24.8</v>
      </c>
      <c r="F264" s="177">
        <v>0</v>
      </c>
      <c r="G264" s="178">
        <f>E264*F264</f>
        <v>0</v>
      </c>
      <c r="O264" s="172">
        <v>2</v>
      </c>
      <c r="AA264" s="139">
        <v>12</v>
      </c>
      <c r="AB264" s="139">
        <v>0</v>
      </c>
      <c r="AC264" s="139">
        <v>82</v>
      </c>
      <c r="AZ264" s="139">
        <v>2</v>
      </c>
      <c r="BA264" s="139">
        <f>IF(AZ264=1,G264,0)</f>
        <v>0</v>
      </c>
      <c r="BB264" s="139">
        <f>IF(AZ264=2,G264,0)</f>
        <v>0</v>
      </c>
      <c r="BC264" s="139">
        <f>IF(AZ264=3,G264,0)</f>
        <v>0</v>
      </c>
      <c r="BD264" s="139">
        <f>IF(AZ264=4,G264,0)</f>
        <v>0</v>
      </c>
      <c r="BE264" s="139">
        <f>IF(AZ264=5,G264,0)</f>
        <v>0</v>
      </c>
      <c r="CZ264" s="139">
        <v>0</v>
      </c>
    </row>
    <row r="265" spans="1:104" x14ac:dyDescent="0.2">
      <c r="A265" s="187"/>
      <c r="B265" s="188" t="s">
        <v>69</v>
      </c>
      <c r="C265" s="189" t="str">
        <f>CONCATENATE(B236," ",C236)</f>
        <v>767 Konstrukce zámečnické</v>
      </c>
      <c r="D265" s="187"/>
      <c r="E265" s="190"/>
      <c r="F265" s="190"/>
      <c r="G265" s="191">
        <f>SUM(G236:G264)</f>
        <v>0</v>
      </c>
      <c r="O265" s="172">
        <v>4</v>
      </c>
      <c r="BA265" s="192">
        <f>SUM(BA236:BA264)</f>
        <v>0</v>
      </c>
      <c r="BB265" s="192">
        <f>SUM(BB236:BB264)</f>
        <v>0</v>
      </c>
      <c r="BC265" s="192">
        <f>SUM(BC236:BC264)</f>
        <v>0</v>
      </c>
      <c r="BD265" s="192">
        <f>SUM(BD236:BD264)</f>
        <v>0</v>
      </c>
      <c r="BE265" s="192">
        <f>SUM(BE236:BE264)</f>
        <v>0</v>
      </c>
    </row>
    <row r="266" spans="1:104" x14ac:dyDescent="0.2">
      <c r="A266" s="165" t="s">
        <v>65</v>
      </c>
      <c r="B266" s="166" t="s">
        <v>316</v>
      </c>
      <c r="C266" s="167" t="s">
        <v>317</v>
      </c>
      <c r="D266" s="168"/>
      <c r="E266" s="169"/>
      <c r="F266" s="169"/>
      <c r="G266" s="170"/>
      <c r="H266" s="171"/>
      <c r="I266" s="171"/>
      <c r="O266" s="172">
        <v>1</v>
      </c>
    </row>
    <row r="267" spans="1:104" x14ac:dyDescent="0.2">
      <c r="A267" s="173">
        <v>83</v>
      </c>
      <c r="B267" s="174" t="s">
        <v>318</v>
      </c>
      <c r="C267" s="175" t="s">
        <v>319</v>
      </c>
      <c r="D267" s="176" t="s">
        <v>84</v>
      </c>
      <c r="E267" s="177">
        <v>13720</v>
      </c>
      <c r="F267" s="177">
        <v>0</v>
      </c>
      <c r="G267" s="178">
        <f>E267*F267</f>
        <v>0</v>
      </c>
      <c r="O267" s="172">
        <v>2</v>
      </c>
      <c r="AA267" s="139">
        <v>12</v>
      </c>
      <c r="AB267" s="139">
        <v>0</v>
      </c>
      <c r="AC267" s="139">
        <v>83</v>
      </c>
      <c r="AZ267" s="139">
        <v>2</v>
      </c>
      <c r="BA267" s="139">
        <f>IF(AZ267=1,G267,0)</f>
        <v>0</v>
      </c>
      <c r="BB267" s="139">
        <f>IF(AZ267=2,G267,0)</f>
        <v>0</v>
      </c>
      <c r="BC267" s="139">
        <f>IF(AZ267=3,G267,0)</f>
        <v>0</v>
      </c>
      <c r="BD267" s="139">
        <f>IF(AZ267=4,G267,0)</f>
        <v>0</v>
      </c>
      <c r="BE267" s="139">
        <f>IF(AZ267=5,G267,0)</f>
        <v>0</v>
      </c>
      <c r="CZ267" s="139">
        <v>1.32E-3</v>
      </c>
    </row>
    <row r="268" spans="1:104" x14ac:dyDescent="0.2">
      <c r="A268" s="179"/>
      <c r="B268" s="180"/>
      <c r="C268" s="181" t="s">
        <v>320</v>
      </c>
      <c r="D268" s="182"/>
      <c r="E268" s="183">
        <v>13475</v>
      </c>
      <c r="F268" s="184"/>
      <c r="G268" s="185"/>
      <c r="M268" s="186" t="s">
        <v>320</v>
      </c>
      <c r="O268" s="172"/>
    </row>
    <row r="269" spans="1:104" x14ac:dyDescent="0.2">
      <c r="A269" s="179"/>
      <c r="B269" s="180"/>
      <c r="C269" s="181" t="s">
        <v>321</v>
      </c>
      <c r="D269" s="182"/>
      <c r="E269" s="183">
        <v>245</v>
      </c>
      <c r="F269" s="184"/>
      <c r="G269" s="185"/>
      <c r="M269" s="186" t="s">
        <v>321</v>
      </c>
      <c r="O269" s="172"/>
    </row>
    <row r="270" spans="1:104" ht="22.5" x14ac:dyDescent="0.2">
      <c r="A270" s="173">
        <v>84</v>
      </c>
      <c r="B270" s="174" t="s">
        <v>312</v>
      </c>
      <c r="C270" s="175" t="s">
        <v>322</v>
      </c>
      <c r="D270" s="176" t="s">
        <v>84</v>
      </c>
      <c r="E270" s="177">
        <v>200</v>
      </c>
      <c r="F270" s="177">
        <v>0</v>
      </c>
      <c r="G270" s="178">
        <f>E270*F270</f>
        <v>0</v>
      </c>
      <c r="O270" s="172">
        <v>2</v>
      </c>
      <c r="AA270" s="139">
        <v>12</v>
      </c>
      <c r="AB270" s="139">
        <v>0</v>
      </c>
      <c r="AC270" s="139">
        <v>84</v>
      </c>
      <c r="AZ270" s="139">
        <v>2</v>
      </c>
      <c r="BA270" s="139">
        <f>IF(AZ270=1,G270,0)</f>
        <v>0</v>
      </c>
      <c r="BB270" s="139">
        <f>IF(AZ270=2,G270,0)</f>
        <v>0</v>
      </c>
      <c r="BC270" s="139">
        <f>IF(AZ270=3,G270,0)</f>
        <v>0</v>
      </c>
      <c r="BD270" s="139">
        <f>IF(AZ270=4,G270,0)</f>
        <v>0</v>
      </c>
      <c r="BE270" s="139">
        <f>IF(AZ270=5,G270,0)</f>
        <v>0</v>
      </c>
      <c r="CZ270" s="139">
        <v>6.4999999999999997E-4</v>
      </c>
    </row>
    <row r="271" spans="1:104" x14ac:dyDescent="0.2">
      <c r="A271" s="187"/>
      <c r="B271" s="188" t="s">
        <v>69</v>
      </c>
      <c r="C271" s="189" t="str">
        <f>CONCATENATE(B266," ",C266)</f>
        <v>783 Nátěry</v>
      </c>
      <c r="D271" s="187"/>
      <c r="E271" s="190"/>
      <c r="F271" s="190"/>
      <c r="G271" s="191">
        <f>SUM(G266:G270)</f>
        <v>0</v>
      </c>
      <c r="O271" s="172">
        <v>4</v>
      </c>
      <c r="BA271" s="192">
        <f>SUM(BA266:BA270)</f>
        <v>0</v>
      </c>
      <c r="BB271" s="192">
        <f>SUM(BB266:BB270)</f>
        <v>0</v>
      </c>
      <c r="BC271" s="192">
        <f>SUM(BC266:BC270)</f>
        <v>0</v>
      </c>
      <c r="BD271" s="192">
        <f>SUM(BD266:BD270)</f>
        <v>0</v>
      </c>
      <c r="BE271" s="192">
        <f>SUM(BE266:BE270)</f>
        <v>0</v>
      </c>
    </row>
    <row r="272" spans="1:104" x14ac:dyDescent="0.2">
      <c r="A272" s="165" t="s">
        <v>65</v>
      </c>
      <c r="B272" s="166" t="s">
        <v>323</v>
      </c>
      <c r="C272" s="167" t="s">
        <v>324</v>
      </c>
      <c r="D272" s="168"/>
      <c r="E272" s="169"/>
      <c r="F272" s="169"/>
      <c r="G272" s="170"/>
      <c r="H272" s="171"/>
      <c r="I272" s="171"/>
      <c r="O272" s="172">
        <v>1</v>
      </c>
    </row>
    <row r="273" spans="1:104" x14ac:dyDescent="0.2">
      <c r="A273" s="173">
        <v>85</v>
      </c>
      <c r="B273" s="174" t="s">
        <v>312</v>
      </c>
      <c r="C273" s="175" t="s">
        <v>325</v>
      </c>
      <c r="D273" s="176" t="s">
        <v>112</v>
      </c>
      <c r="E273" s="177">
        <v>620</v>
      </c>
      <c r="F273" s="177">
        <v>0</v>
      </c>
      <c r="G273" s="178">
        <f>E273*F273</f>
        <v>0</v>
      </c>
      <c r="O273" s="172">
        <v>2</v>
      </c>
      <c r="AA273" s="139">
        <v>12</v>
      </c>
      <c r="AB273" s="139">
        <v>1</v>
      </c>
      <c r="AC273" s="139">
        <v>85</v>
      </c>
      <c r="AZ273" s="139">
        <v>3</v>
      </c>
      <c r="BA273" s="139">
        <f>IF(AZ273=1,G273,0)</f>
        <v>0</v>
      </c>
      <c r="BB273" s="139">
        <f>IF(AZ273=2,G273,0)</f>
        <v>0</v>
      </c>
      <c r="BC273" s="139">
        <f>IF(AZ273=3,G273,0)</f>
        <v>0</v>
      </c>
      <c r="BD273" s="139">
        <f>IF(AZ273=4,G273,0)</f>
        <v>0</v>
      </c>
      <c r="BE273" s="139">
        <f>IF(AZ273=5,G273,0)</f>
        <v>0</v>
      </c>
      <c r="CZ273" s="139">
        <v>4.0000000000000003E-5</v>
      </c>
    </row>
    <row r="274" spans="1:104" x14ac:dyDescent="0.2">
      <c r="A274" s="179"/>
      <c r="B274" s="180"/>
      <c r="C274" s="181">
        <v>470</v>
      </c>
      <c r="D274" s="182"/>
      <c r="E274" s="183">
        <v>470</v>
      </c>
      <c r="F274" s="184"/>
      <c r="G274" s="185"/>
      <c r="M274" s="186">
        <v>470</v>
      </c>
      <c r="O274" s="172"/>
    </row>
    <row r="275" spans="1:104" x14ac:dyDescent="0.2">
      <c r="A275" s="179"/>
      <c r="B275" s="180"/>
      <c r="C275" s="181">
        <v>150</v>
      </c>
      <c r="D275" s="182"/>
      <c r="E275" s="183">
        <v>150</v>
      </c>
      <c r="F275" s="184"/>
      <c r="G275" s="185"/>
      <c r="M275" s="186">
        <v>150</v>
      </c>
      <c r="O275" s="172"/>
    </row>
    <row r="276" spans="1:104" x14ac:dyDescent="0.2">
      <c r="A276" s="173">
        <v>86</v>
      </c>
      <c r="B276" s="174" t="s">
        <v>326</v>
      </c>
      <c r="C276" s="175" t="s">
        <v>327</v>
      </c>
      <c r="D276" s="176" t="s">
        <v>112</v>
      </c>
      <c r="E276" s="177">
        <v>620</v>
      </c>
      <c r="F276" s="177">
        <v>0</v>
      </c>
      <c r="G276" s="178">
        <f>E276*F276</f>
        <v>0</v>
      </c>
      <c r="O276" s="172">
        <v>2</v>
      </c>
      <c r="AA276" s="139">
        <v>12</v>
      </c>
      <c r="AB276" s="139">
        <v>1</v>
      </c>
      <c r="AC276" s="139">
        <v>86</v>
      </c>
      <c r="AZ276" s="139">
        <v>3</v>
      </c>
      <c r="BA276" s="139">
        <f>IF(AZ276=1,G276,0)</f>
        <v>0</v>
      </c>
      <c r="BB276" s="139">
        <f>IF(AZ276=2,G276,0)</f>
        <v>0</v>
      </c>
      <c r="BC276" s="139">
        <f>IF(AZ276=3,G276,0)</f>
        <v>0</v>
      </c>
      <c r="BD276" s="139">
        <f>IF(AZ276=4,G276,0)</f>
        <v>0</v>
      </c>
      <c r="BE276" s="139">
        <f>IF(AZ276=5,G276,0)</f>
        <v>0</v>
      </c>
      <c r="CZ276" s="139">
        <v>4.0000000000000003E-5</v>
      </c>
    </row>
    <row r="277" spans="1:104" x14ac:dyDescent="0.2">
      <c r="A277" s="179"/>
      <c r="B277" s="180"/>
      <c r="C277" s="181" t="s">
        <v>328</v>
      </c>
      <c r="D277" s="182"/>
      <c r="E277" s="183">
        <v>620</v>
      </c>
      <c r="F277" s="184"/>
      <c r="G277" s="185"/>
      <c r="M277" s="186" t="s">
        <v>328</v>
      </c>
      <c r="O277" s="172"/>
    </row>
    <row r="278" spans="1:104" ht="22.5" x14ac:dyDescent="0.2">
      <c r="A278" s="173">
        <v>87</v>
      </c>
      <c r="B278" s="174" t="s">
        <v>329</v>
      </c>
      <c r="C278" s="175" t="s">
        <v>330</v>
      </c>
      <c r="D278" s="176" t="s">
        <v>68</v>
      </c>
      <c r="E278" s="177">
        <v>2</v>
      </c>
      <c r="F278" s="177">
        <v>0</v>
      </c>
      <c r="G278" s="178">
        <f>E278*F278</f>
        <v>0</v>
      </c>
      <c r="O278" s="172">
        <v>2</v>
      </c>
      <c r="AA278" s="139">
        <v>12</v>
      </c>
      <c r="AB278" s="139">
        <v>0</v>
      </c>
      <c r="AC278" s="139">
        <v>87</v>
      </c>
      <c r="AZ278" s="139">
        <v>4</v>
      </c>
      <c r="BA278" s="139">
        <f>IF(AZ278=1,G278,0)</f>
        <v>0</v>
      </c>
      <c r="BB278" s="139">
        <f>IF(AZ278=2,G278,0)</f>
        <v>0</v>
      </c>
      <c r="BC278" s="139">
        <f>IF(AZ278=3,G278,0)</f>
        <v>0</v>
      </c>
      <c r="BD278" s="139">
        <f>IF(AZ278=4,G278,0)</f>
        <v>0</v>
      </c>
      <c r="BE278" s="139">
        <f>IF(AZ278=5,G278,0)</f>
        <v>0</v>
      </c>
      <c r="CZ278" s="139">
        <v>0</v>
      </c>
    </row>
    <row r="279" spans="1:104" ht="22.5" x14ac:dyDescent="0.2">
      <c r="A279" s="173">
        <v>88</v>
      </c>
      <c r="B279" s="174" t="s">
        <v>331</v>
      </c>
      <c r="C279" s="175" t="s">
        <v>332</v>
      </c>
      <c r="D279" s="176" t="s">
        <v>68</v>
      </c>
      <c r="E279" s="177">
        <v>2</v>
      </c>
      <c r="F279" s="177">
        <v>0</v>
      </c>
      <c r="G279" s="178">
        <f>E279*F279</f>
        <v>0</v>
      </c>
      <c r="O279" s="172">
        <v>2</v>
      </c>
      <c r="AA279" s="139">
        <v>12</v>
      </c>
      <c r="AB279" s="139">
        <v>0</v>
      </c>
      <c r="AC279" s="139">
        <v>88</v>
      </c>
      <c r="AZ279" s="139">
        <v>4</v>
      </c>
      <c r="BA279" s="139">
        <f>IF(AZ279=1,G279,0)</f>
        <v>0</v>
      </c>
      <c r="BB279" s="139">
        <f>IF(AZ279=2,G279,0)</f>
        <v>0</v>
      </c>
      <c r="BC279" s="139">
        <f>IF(AZ279=3,G279,0)</f>
        <v>0</v>
      </c>
      <c r="BD279" s="139">
        <f>IF(AZ279=4,G279,0)</f>
        <v>0</v>
      </c>
      <c r="BE279" s="139">
        <f>IF(AZ279=5,G279,0)</f>
        <v>0</v>
      </c>
      <c r="CZ279" s="139">
        <v>0</v>
      </c>
    </row>
    <row r="280" spans="1:104" x14ac:dyDescent="0.2">
      <c r="A280" s="173">
        <v>89</v>
      </c>
      <c r="B280" s="174" t="s">
        <v>333</v>
      </c>
      <c r="C280" s="175" t="s">
        <v>334</v>
      </c>
      <c r="D280" s="176" t="s">
        <v>308</v>
      </c>
      <c r="E280" s="177">
        <v>0</v>
      </c>
      <c r="F280" s="177">
        <v>0</v>
      </c>
      <c r="G280" s="178">
        <f>E280*F280</f>
        <v>0</v>
      </c>
      <c r="O280" s="172">
        <v>2</v>
      </c>
      <c r="AA280" s="139">
        <v>12</v>
      </c>
      <c r="AB280" s="139">
        <v>0</v>
      </c>
      <c r="AC280" s="139">
        <v>89</v>
      </c>
      <c r="AZ280" s="139">
        <v>4</v>
      </c>
      <c r="BA280" s="139">
        <f>IF(AZ280=1,G280,0)</f>
        <v>0</v>
      </c>
      <c r="BB280" s="139">
        <f>IF(AZ280=2,G280,0)</f>
        <v>0</v>
      </c>
      <c r="BC280" s="139">
        <f>IF(AZ280=3,G280,0)</f>
        <v>0</v>
      </c>
      <c r="BD280" s="139">
        <f>IF(AZ280=4,G280,0)</f>
        <v>0</v>
      </c>
      <c r="BE280" s="139">
        <f>IF(AZ280=5,G280,0)</f>
        <v>0</v>
      </c>
      <c r="CZ280" s="139">
        <v>0</v>
      </c>
    </row>
    <row r="281" spans="1:104" x14ac:dyDescent="0.2">
      <c r="A281" s="187"/>
      <c r="B281" s="188" t="s">
        <v>69</v>
      </c>
      <c r="C281" s="189" t="str">
        <f>CONCATENATE(B272," ",C272)</f>
        <v>M22 Montáž sdělovací a zabezp.tech</v>
      </c>
      <c r="D281" s="187"/>
      <c r="E281" s="190"/>
      <c r="F281" s="190"/>
      <c r="G281" s="191">
        <f>SUM(G272:G280)</f>
        <v>0</v>
      </c>
      <c r="O281" s="172">
        <v>4</v>
      </c>
      <c r="BA281" s="192">
        <f>SUM(BA272:BA280)</f>
        <v>0</v>
      </c>
      <c r="BB281" s="192">
        <f>SUM(BB272:BB280)</f>
        <v>0</v>
      </c>
      <c r="BC281" s="192">
        <f>SUM(BC272:BC280)</f>
        <v>0</v>
      </c>
      <c r="BD281" s="192">
        <f>SUM(BD272:BD280)</f>
        <v>0</v>
      </c>
      <c r="BE281" s="192">
        <f>SUM(BE272:BE280)</f>
        <v>0</v>
      </c>
    </row>
    <row r="282" spans="1:104" x14ac:dyDescent="0.2">
      <c r="A282" s="165" t="s">
        <v>65</v>
      </c>
      <c r="B282" s="166" t="s">
        <v>335</v>
      </c>
      <c r="C282" s="167" t="s">
        <v>336</v>
      </c>
      <c r="D282" s="168"/>
      <c r="E282" s="169"/>
      <c r="F282" s="169"/>
      <c r="G282" s="170"/>
      <c r="H282" s="171"/>
      <c r="I282" s="171"/>
      <c r="O282" s="172">
        <v>1</v>
      </c>
    </row>
    <row r="283" spans="1:104" x14ac:dyDescent="0.2">
      <c r="A283" s="173">
        <v>90</v>
      </c>
      <c r="B283" s="174" t="s">
        <v>337</v>
      </c>
      <c r="C283" s="175" t="s">
        <v>338</v>
      </c>
      <c r="D283" s="176" t="s">
        <v>112</v>
      </c>
      <c r="E283" s="177">
        <v>1240</v>
      </c>
      <c r="F283" s="177">
        <v>0</v>
      </c>
      <c r="G283" s="178">
        <f>E283*F283</f>
        <v>0</v>
      </c>
      <c r="O283" s="172">
        <v>2</v>
      </c>
      <c r="AA283" s="139">
        <v>12</v>
      </c>
      <c r="AB283" s="139">
        <v>0</v>
      </c>
      <c r="AC283" s="139">
        <v>90</v>
      </c>
      <c r="AZ283" s="139">
        <v>4</v>
      </c>
      <c r="BA283" s="139">
        <f>IF(AZ283=1,G283,0)</f>
        <v>0</v>
      </c>
      <c r="BB283" s="139">
        <f>IF(AZ283=2,G283,0)</f>
        <v>0</v>
      </c>
      <c r="BC283" s="139">
        <f>IF(AZ283=3,G283,0)</f>
        <v>0</v>
      </c>
      <c r="BD283" s="139">
        <f>IF(AZ283=4,G283,0)</f>
        <v>0</v>
      </c>
      <c r="BE283" s="139">
        <f>IF(AZ283=5,G283,0)</f>
        <v>0</v>
      </c>
      <c r="CZ283" s="139">
        <v>0</v>
      </c>
    </row>
    <row r="284" spans="1:104" x14ac:dyDescent="0.2">
      <c r="A284" s="179"/>
      <c r="B284" s="180"/>
      <c r="C284" s="181" t="s">
        <v>339</v>
      </c>
      <c r="D284" s="182"/>
      <c r="E284" s="183">
        <v>940</v>
      </c>
      <c r="F284" s="184"/>
      <c r="G284" s="185"/>
      <c r="M284" s="186" t="s">
        <v>339</v>
      </c>
      <c r="O284" s="172"/>
    </row>
    <row r="285" spans="1:104" x14ac:dyDescent="0.2">
      <c r="A285" s="179"/>
      <c r="B285" s="180"/>
      <c r="C285" s="181" t="s">
        <v>340</v>
      </c>
      <c r="D285" s="182"/>
      <c r="E285" s="183">
        <v>300</v>
      </c>
      <c r="F285" s="184"/>
      <c r="G285" s="185"/>
      <c r="M285" s="186" t="s">
        <v>340</v>
      </c>
      <c r="O285" s="172"/>
    </row>
    <row r="286" spans="1:104" ht="22.5" x14ac:dyDescent="0.2">
      <c r="A286" s="173">
        <v>91</v>
      </c>
      <c r="B286" s="174" t="s">
        <v>341</v>
      </c>
      <c r="C286" s="175" t="s">
        <v>342</v>
      </c>
      <c r="D286" s="176" t="s">
        <v>112</v>
      </c>
      <c r="E286" s="177">
        <v>1240</v>
      </c>
      <c r="F286" s="177">
        <v>0</v>
      </c>
      <c r="G286" s="178">
        <f>E286*F286</f>
        <v>0</v>
      </c>
      <c r="O286" s="172">
        <v>2</v>
      </c>
      <c r="AA286" s="139">
        <v>12</v>
      </c>
      <c r="AB286" s="139">
        <v>1</v>
      </c>
      <c r="AC286" s="139">
        <v>91</v>
      </c>
      <c r="AZ286" s="139">
        <v>3</v>
      </c>
      <c r="BA286" s="139">
        <f>IF(AZ286=1,G286,0)</f>
        <v>0</v>
      </c>
      <c r="BB286" s="139">
        <f>IF(AZ286=2,G286,0)</f>
        <v>0</v>
      </c>
      <c r="BC286" s="139">
        <f>IF(AZ286=3,G286,0)</f>
        <v>0</v>
      </c>
      <c r="BD286" s="139">
        <f>IF(AZ286=4,G286,0)</f>
        <v>0</v>
      </c>
      <c r="BE286" s="139">
        <f>IF(AZ286=5,G286,0)</f>
        <v>0</v>
      </c>
      <c r="CZ286" s="139">
        <v>6.8999999999999997E-4</v>
      </c>
    </row>
    <row r="287" spans="1:104" x14ac:dyDescent="0.2">
      <c r="A287" s="179"/>
      <c r="B287" s="180"/>
      <c r="C287" s="181" t="s">
        <v>343</v>
      </c>
      <c r="D287" s="182"/>
      <c r="E287" s="183">
        <v>1240</v>
      </c>
      <c r="F287" s="184"/>
      <c r="G287" s="185"/>
      <c r="M287" s="186" t="s">
        <v>343</v>
      </c>
      <c r="O287" s="172"/>
    </row>
    <row r="288" spans="1:104" x14ac:dyDescent="0.2">
      <c r="A288" s="187"/>
      <c r="B288" s="188" t="s">
        <v>69</v>
      </c>
      <c r="C288" s="189" t="str">
        <f>CONCATENATE(B282," ",C282)</f>
        <v>M23 Montáže potrubí</v>
      </c>
      <c r="D288" s="187"/>
      <c r="E288" s="190"/>
      <c r="F288" s="190"/>
      <c r="G288" s="191">
        <f>SUM(G282:G287)</f>
        <v>0</v>
      </c>
      <c r="O288" s="172">
        <v>4</v>
      </c>
      <c r="BA288" s="192">
        <f>SUM(BA282:BA287)</f>
        <v>0</v>
      </c>
      <c r="BB288" s="192">
        <f>SUM(BB282:BB287)</f>
        <v>0</v>
      </c>
      <c r="BC288" s="192">
        <f>SUM(BC282:BC287)</f>
        <v>0</v>
      </c>
      <c r="BD288" s="192">
        <f>SUM(BD282:BD287)</f>
        <v>0</v>
      </c>
      <c r="BE288" s="192">
        <f>SUM(BE282:BE287)</f>
        <v>0</v>
      </c>
    </row>
    <row r="289" spans="1:104" x14ac:dyDescent="0.2">
      <c r="A289" s="165" t="s">
        <v>65</v>
      </c>
      <c r="B289" s="166" t="s">
        <v>344</v>
      </c>
      <c r="C289" s="167" t="s">
        <v>345</v>
      </c>
      <c r="D289" s="168"/>
      <c r="E289" s="169"/>
      <c r="F289" s="169"/>
      <c r="G289" s="170"/>
      <c r="H289" s="171"/>
      <c r="I289" s="171"/>
      <c r="O289" s="172">
        <v>1</v>
      </c>
    </row>
    <row r="290" spans="1:104" x14ac:dyDescent="0.2">
      <c r="A290" s="173">
        <v>92</v>
      </c>
      <c r="B290" s="174" t="s">
        <v>346</v>
      </c>
      <c r="C290" s="175" t="s">
        <v>347</v>
      </c>
      <c r="D290" s="176" t="s">
        <v>74</v>
      </c>
      <c r="E290" s="177">
        <v>3009.8</v>
      </c>
      <c r="F290" s="177">
        <v>0</v>
      </c>
      <c r="G290" s="178">
        <f>E290*F290</f>
        <v>0</v>
      </c>
      <c r="O290" s="172">
        <v>2</v>
      </c>
      <c r="AA290" s="139">
        <v>12</v>
      </c>
      <c r="AB290" s="139">
        <v>0</v>
      </c>
      <c r="AC290" s="139">
        <v>92</v>
      </c>
      <c r="AZ290" s="139">
        <v>4</v>
      </c>
      <c r="BA290" s="139">
        <f>IF(AZ290=1,G290,0)</f>
        <v>0</v>
      </c>
      <c r="BB290" s="139">
        <f>IF(AZ290=2,G290,0)</f>
        <v>0</v>
      </c>
      <c r="BC290" s="139">
        <f>IF(AZ290=3,G290,0)</f>
        <v>0</v>
      </c>
      <c r="BD290" s="139">
        <f>IF(AZ290=4,G290,0)</f>
        <v>0</v>
      </c>
      <c r="BE290" s="139">
        <f>IF(AZ290=5,G290,0)</f>
        <v>0</v>
      </c>
      <c r="CZ290" s="139">
        <v>0</v>
      </c>
    </row>
    <row r="291" spans="1:104" x14ac:dyDescent="0.2">
      <c r="A291" s="179"/>
      <c r="B291" s="180"/>
      <c r="C291" s="181">
        <v>3179</v>
      </c>
      <c r="D291" s="182"/>
      <c r="E291" s="183">
        <v>3179</v>
      </c>
      <c r="F291" s="184"/>
      <c r="G291" s="185"/>
      <c r="M291" s="186">
        <v>3179</v>
      </c>
      <c r="O291" s="172"/>
    </row>
    <row r="292" spans="1:104" x14ac:dyDescent="0.2">
      <c r="A292" s="179"/>
      <c r="B292" s="180"/>
      <c r="C292" s="181" t="s">
        <v>348</v>
      </c>
      <c r="D292" s="182"/>
      <c r="E292" s="183">
        <v>-169.2</v>
      </c>
      <c r="F292" s="184"/>
      <c r="G292" s="185"/>
      <c r="M292" s="186" t="s">
        <v>348</v>
      </c>
      <c r="O292" s="172"/>
    </row>
    <row r="293" spans="1:104" ht="22.5" x14ac:dyDescent="0.2">
      <c r="A293" s="173">
        <v>93</v>
      </c>
      <c r="B293" s="174" t="s">
        <v>349</v>
      </c>
      <c r="C293" s="175" t="s">
        <v>350</v>
      </c>
      <c r="D293" s="176" t="s">
        <v>74</v>
      </c>
      <c r="E293" s="177">
        <v>31620.799999999999</v>
      </c>
      <c r="F293" s="177">
        <v>0</v>
      </c>
      <c r="G293" s="178">
        <f>E293*F293</f>
        <v>0</v>
      </c>
      <c r="O293" s="172">
        <v>2</v>
      </c>
      <c r="AA293" s="139">
        <v>12</v>
      </c>
      <c r="AB293" s="139">
        <v>0</v>
      </c>
      <c r="AC293" s="139">
        <v>93</v>
      </c>
      <c r="AZ293" s="139">
        <v>4</v>
      </c>
      <c r="BA293" s="139">
        <f>IF(AZ293=1,G293,0)</f>
        <v>0</v>
      </c>
      <c r="BB293" s="139">
        <f>IF(AZ293=2,G293,0)</f>
        <v>0</v>
      </c>
      <c r="BC293" s="139">
        <f>IF(AZ293=3,G293,0)</f>
        <v>0</v>
      </c>
      <c r="BD293" s="139">
        <f>IF(AZ293=4,G293,0)</f>
        <v>0</v>
      </c>
      <c r="BE293" s="139">
        <f>IF(AZ293=5,G293,0)</f>
        <v>0</v>
      </c>
      <c r="CZ293" s="139">
        <v>0</v>
      </c>
    </row>
    <row r="294" spans="1:104" x14ac:dyDescent="0.2">
      <c r="A294" s="179"/>
      <c r="B294" s="180"/>
      <c r="C294" s="181" t="s">
        <v>351</v>
      </c>
      <c r="D294" s="182"/>
      <c r="E294" s="183">
        <v>31790</v>
      </c>
      <c r="F294" s="184"/>
      <c r="G294" s="185"/>
      <c r="M294" s="186" t="s">
        <v>351</v>
      </c>
      <c r="O294" s="172"/>
    </row>
    <row r="295" spans="1:104" x14ac:dyDescent="0.2">
      <c r="A295" s="179"/>
      <c r="B295" s="180"/>
      <c r="C295" s="181" t="s">
        <v>348</v>
      </c>
      <c r="D295" s="182"/>
      <c r="E295" s="183">
        <v>-169.2</v>
      </c>
      <c r="F295" s="184"/>
      <c r="G295" s="185"/>
      <c r="M295" s="186" t="s">
        <v>348</v>
      </c>
      <c r="O295" s="172"/>
    </row>
    <row r="296" spans="1:104" x14ac:dyDescent="0.2">
      <c r="A296" s="187"/>
      <c r="B296" s="188" t="s">
        <v>69</v>
      </c>
      <c r="C296" s="189" t="str">
        <f>CONCATENATE(B289," ",C289)</f>
        <v>M46 Zemní práce při montážích</v>
      </c>
      <c r="D296" s="187"/>
      <c r="E296" s="190"/>
      <c r="F296" s="190"/>
      <c r="G296" s="191">
        <f>SUM(G289:G295)</f>
        <v>0</v>
      </c>
      <c r="O296" s="172">
        <v>4</v>
      </c>
      <c r="BA296" s="192">
        <f>SUM(BA289:BA295)</f>
        <v>0</v>
      </c>
      <c r="BB296" s="192">
        <f>SUM(BB289:BB295)</f>
        <v>0</v>
      </c>
      <c r="BC296" s="192">
        <f>SUM(BC289:BC295)</f>
        <v>0</v>
      </c>
      <c r="BD296" s="192">
        <f>SUM(BD289:BD295)</f>
        <v>0</v>
      </c>
      <c r="BE296" s="192">
        <f>SUM(BE289:BE295)</f>
        <v>0</v>
      </c>
    </row>
    <row r="297" spans="1:104" x14ac:dyDescent="0.2">
      <c r="A297" s="140"/>
      <c r="B297" s="140"/>
      <c r="C297" s="140"/>
      <c r="D297" s="140"/>
      <c r="E297" s="140"/>
      <c r="F297" s="140"/>
      <c r="G297" s="140"/>
    </row>
    <row r="298" spans="1:104" x14ac:dyDescent="0.2">
      <c r="E298" s="139"/>
    </row>
    <row r="299" spans="1:104" x14ac:dyDescent="0.2">
      <c r="E299" s="139"/>
    </row>
    <row r="300" spans="1:104" x14ac:dyDescent="0.2">
      <c r="E300" s="139"/>
    </row>
    <row r="301" spans="1:104" x14ac:dyDescent="0.2">
      <c r="E301" s="139"/>
    </row>
    <row r="302" spans="1:104" x14ac:dyDescent="0.2">
      <c r="E302" s="139"/>
    </row>
    <row r="303" spans="1:104" x14ac:dyDescent="0.2">
      <c r="E303" s="139"/>
    </row>
    <row r="304" spans="1:104" x14ac:dyDescent="0.2">
      <c r="E304" s="139"/>
    </row>
    <row r="305" spans="1:7" x14ac:dyDescent="0.2">
      <c r="E305" s="139"/>
    </row>
    <row r="306" spans="1:7" x14ac:dyDescent="0.2">
      <c r="E306" s="139"/>
    </row>
    <row r="307" spans="1:7" x14ac:dyDescent="0.2">
      <c r="E307" s="139"/>
    </row>
    <row r="308" spans="1:7" x14ac:dyDescent="0.2">
      <c r="E308" s="139"/>
    </row>
    <row r="309" spans="1:7" x14ac:dyDescent="0.2">
      <c r="E309" s="139"/>
    </row>
    <row r="310" spans="1:7" x14ac:dyDescent="0.2">
      <c r="E310" s="139"/>
    </row>
    <row r="311" spans="1:7" x14ac:dyDescent="0.2">
      <c r="E311" s="139"/>
    </row>
    <row r="312" spans="1:7" x14ac:dyDescent="0.2">
      <c r="E312" s="139"/>
    </row>
    <row r="313" spans="1:7" x14ac:dyDescent="0.2">
      <c r="E313" s="139"/>
    </row>
    <row r="314" spans="1:7" x14ac:dyDescent="0.2">
      <c r="E314" s="139"/>
    </row>
    <row r="315" spans="1:7" x14ac:dyDescent="0.2">
      <c r="E315" s="139"/>
    </row>
    <row r="316" spans="1:7" x14ac:dyDescent="0.2">
      <c r="E316" s="139"/>
    </row>
    <row r="317" spans="1:7" x14ac:dyDescent="0.2">
      <c r="E317" s="139"/>
    </row>
    <row r="318" spans="1:7" x14ac:dyDescent="0.2">
      <c r="E318" s="139"/>
    </row>
    <row r="319" spans="1:7" x14ac:dyDescent="0.2">
      <c r="E319" s="139"/>
    </row>
    <row r="320" spans="1:7" x14ac:dyDescent="0.2">
      <c r="A320" s="193"/>
      <c r="B320" s="193"/>
      <c r="C320" s="193"/>
      <c r="D320" s="193"/>
      <c r="E320" s="193"/>
      <c r="F320" s="193"/>
      <c r="G320" s="193"/>
    </row>
    <row r="321" spans="1:7" x14ac:dyDescent="0.2">
      <c r="A321" s="193"/>
      <c r="B321" s="193"/>
      <c r="C321" s="193"/>
      <c r="D321" s="193"/>
      <c r="E321" s="193"/>
      <c r="F321" s="193"/>
      <c r="G321" s="193"/>
    </row>
    <row r="322" spans="1:7" x14ac:dyDescent="0.2">
      <c r="A322" s="193"/>
      <c r="B322" s="193"/>
      <c r="C322" s="193"/>
      <c r="D322" s="193"/>
      <c r="E322" s="193"/>
      <c r="F322" s="193"/>
      <c r="G322" s="193"/>
    </row>
    <row r="323" spans="1:7" x14ac:dyDescent="0.2">
      <c r="A323" s="193"/>
      <c r="B323" s="193"/>
      <c r="C323" s="193"/>
      <c r="D323" s="193"/>
      <c r="E323" s="193"/>
      <c r="F323" s="193"/>
      <c r="G323" s="193"/>
    </row>
    <row r="324" spans="1:7" x14ac:dyDescent="0.2">
      <c r="E324" s="139"/>
    </row>
    <row r="325" spans="1:7" x14ac:dyDescent="0.2">
      <c r="E325" s="139"/>
    </row>
    <row r="326" spans="1:7" x14ac:dyDescent="0.2">
      <c r="E326" s="139"/>
    </row>
    <row r="327" spans="1:7" x14ac:dyDescent="0.2">
      <c r="E327" s="139"/>
    </row>
    <row r="328" spans="1:7" x14ac:dyDescent="0.2">
      <c r="E328" s="139"/>
    </row>
    <row r="329" spans="1:7" x14ac:dyDescent="0.2">
      <c r="E329" s="139"/>
    </row>
    <row r="330" spans="1:7" x14ac:dyDescent="0.2">
      <c r="E330" s="139"/>
    </row>
    <row r="331" spans="1:7" x14ac:dyDescent="0.2">
      <c r="E331" s="139"/>
    </row>
    <row r="332" spans="1:7" x14ac:dyDescent="0.2">
      <c r="E332" s="139"/>
    </row>
    <row r="333" spans="1:7" x14ac:dyDescent="0.2">
      <c r="E333" s="139"/>
    </row>
    <row r="334" spans="1:7" x14ac:dyDescent="0.2">
      <c r="E334" s="139"/>
    </row>
    <row r="335" spans="1:7" x14ac:dyDescent="0.2">
      <c r="E335" s="139"/>
    </row>
    <row r="336" spans="1:7" x14ac:dyDescent="0.2">
      <c r="E336" s="139"/>
    </row>
    <row r="337" spans="5:5" x14ac:dyDescent="0.2">
      <c r="E337" s="139"/>
    </row>
    <row r="338" spans="5:5" x14ac:dyDescent="0.2">
      <c r="E338" s="139"/>
    </row>
    <row r="339" spans="5:5" x14ac:dyDescent="0.2">
      <c r="E339" s="139"/>
    </row>
    <row r="340" spans="5:5" x14ac:dyDescent="0.2">
      <c r="E340" s="139"/>
    </row>
    <row r="341" spans="5:5" x14ac:dyDescent="0.2">
      <c r="E341" s="139"/>
    </row>
    <row r="342" spans="5:5" x14ac:dyDescent="0.2">
      <c r="E342" s="139"/>
    </row>
    <row r="343" spans="5:5" x14ac:dyDescent="0.2">
      <c r="E343" s="139"/>
    </row>
    <row r="344" spans="5:5" x14ac:dyDescent="0.2">
      <c r="E344" s="139"/>
    </row>
    <row r="345" spans="5:5" x14ac:dyDescent="0.2">
      <c r="E345" s="139"/>
    </row>
    <row r="346" spans="5:5" x14ac:dyDescent="0.2">
      <c r="E346" s="139"/>
    </row>
    <row r="347" spans="5:5" x14ac:dyDescent="0.2">
      <c r="E347" s="139"/>
    </row>
    <row r="348" spans="5:5" x14ac:dyDescent="0.2">
      <c r="E348" s="139"/>
    </row>
    <row r="349" spans="5:5" x14ac:dyDescent="0.2">
      <c r="E349" s="139"/>
    </row>
    <row r="350" spans="5:5" x14ac:dyDescent="0.2">
      <c r="E350" s="139"/>
    </row>
    <row r="351" spans="5:5" x14ac:dyDescent="0.2">
      <c r="E351" s="139"/>
    </row>
    <row r="352" spans="5:5" x14ac:dyDescent="0.2">
      <c r="E352" s="139"/>
    </row>
    <row r="353" spans="1:7" x14ac:dyDescent="0.2">
      <c r="E353" s="139"/>
    </row>
    <row r="354" spans="1:7" x14ac:dyDescent="0.2">
      <c r="E354" s="139"/>
    </row>
    <row r="355" spans="1:7" x14ac:dyDescent="0.2">
      <c r="A355" s="194"/>
      <c r="B355" s="194"/>
    </row>
    <row r="356" spans="1:7" x14ac:dyDescent="0.2">
      <c r="A356" s="193"/>
      <c r="B356" s="193"/>
      <c r="C356" s="196"/>
      <c r="D356" s="196"/>
      <c r="E356" s="197"/>
      <c r="F356" s="196"/>
      <c r="G356" s="198"/>
    </row>
    <row r="357" spans="1:7" x14ac:dyDescent="0.2">
      <c r="A357" s="199"/>
      <c r="B357" s="199"/>
      <c r="C357" s="193"/>
      <c r="D357" s="193"/>
      <c r="E357" s="200"/>
      <c r="F357" s="193"/>
      <c r="G357" s="193"/>
    </row>
    <row r="358" spans="1:7" x14ac:dyDescent="0.2">
      <c r="A358" s="193"/>
      <c r="B358" s="193"/>
      <c r="C358" s="193"/>
      <c r="D358" s="193"/>
      <c r="E358" s="200"/>
      <c r="F358" s="193"/>
      <c r="G358" s="193"/>
    </row>
    <row r="359" spans="1:7" x14ac:dyDescent="0.2">
      <c r="A359" s="193"/>
      <c r="B359" s="193"/>
      <c r="C359" s="193"/>
      <c r="D359" s="193"/>
      <c r="E359" s="200"/>
      <c r="F359" s="193"/>
      <c r="G359" s="193"/>
    </row>
    <row r="360" spans="1:7" x14ac:dyDescent="0.2">
      <c r="A360" s="193"/>
      <c r="B360" s="193"/>
      <c r="C360" s="193"/>
      <c r="D360" s="193"/>
      <c r="E360" s="200"/>
      <c r="F360" s="193"/>
      <c r="G360" s="193"/>
    </row>
    <row r="361" spans="1:7" x14ac:dyDescent="0.2">
      <c r="A361" s="193"/>
      <c r="B361" s="193"/>
      <c r="C361" s="193"/>
      <c r="D361" s="193"/>
      <c r="E361" s="200"/>
      <c r="F361" s="193"/>
      <c r="G361" s="193"/>
    </row>
    <row r="362" spans="1:7" x14ac:dyDescent="0.2">
      <c r="A362" s="193"/>
      <c r="B362" s="193"/>
      <c r="C362" s="193"/>
      <c r="D362" s="193"/>
      <c r="E362" s="200"/>
      <c r="F362" s="193"/>
      <c r="G362" s="193"/>
    </row>
    <row r="363" spans="1:7" x14ac:dyDescent="0.2">
      <c r="A363" s="193"/>
      <c r="B363" s="193"/>
      <c r="C363" s="193"/>
      <c r="D363" s="193"/>
      <c r="E363" s="200"/>
      <c r="F363" s="193"/>
      <c r="G363" s="193"/>
    </row>
    <row r="364" spans="1:7" x14ac:dyDescent="0.2">
      <c r="A364" s="193"/>
      <c r="B364" s="193"/>
      <c r="C364" s="193"/>
      <c r="D364" s="193"/>
      <c r="E364" s="200"/>
      <c r="F364" s="193"/>
      <c r="G364" s="193"/>
    </row>
    <row r="365" spans="1:7" x14ac:dyDescent="0.2">
      <c r="A365" s="193"/>
      <c r="B365" s="193"/>
      <c r="C365" s="193"/>
      <c r="D365" s="193"/>
      <c r="E365" s="200"/>
      <c r="F365" s="193"/>
      <c r="G365" s="193"/>
    </row>
    <row r="366" spans="1:7" x14ac:dyDescent="0.2">
      <c r="A366" s="193"/>
      <c r="B366" s="193"/>
      <c r="C366" s="193"/>
      <c r="D366" s="193"/>
      <c r="E366" s="200"/>
      <c r="F366" s="193"/>
      <c r="G366" s="193"/>
    </row>
    <row r="367" spans="1:7" x14ac:dyDescent="0.2">
      <c r="A367" s="193"/>
      <c r="B367" s="193"/>
      <c r="C367" s="193"/>
      <c r="D367" s="193"/>
      <c r="E367" s="200"/>
      <c r="F367" s="193"/>
      <c r="G367" s="193"/>
    </row>
    <row r="368" spans="1:7" x14ac:dyDescent="0.2">
      <c r="A368" s="193"/>
      <c r="B368" s="193"/>
      <c r="C368" s="193"/>
      <c r="D368" s="193"/>
      <c r="E368" s="200"/>
      <c r="F368" s="193"/>
      <c r="G368" s="193"/>
    </row>
    <row r="369" spans="1:7" x14ac:dyDescent="0.2">
      <c r="A369" s="193"/>
      <c r="B369" s="193"/>
      <c r="C369" s="193"/>
      <c r="D369" s="193"/>
      <c r="E369" s="200"/>
      <c r="F369" s="193"/>
      <c r="G369" s="193"/>
    </row>
  </sheetData>
  <mergeCells count="165">
    <mergeCell ref="C291:D291"/>
    <mergeCell ref="C292:D292"/>
    <mergeCell ref="C294:D294"/>
    <mergeCell ref="C295:D295"/>
    <mergeCell ref="C284:D284"/>
    <mergeCell ref="C285:D285"/>
    <mergeCell ref="C287:D287"/>
    <mergeCell ref="C268:D268"/>
    <mergeCell ref="C269:D269"/>
    <mergeCell ref="C274:D274"/>
    <mergeCell ref="C275:D275"/>
    <mergeCell ref="C277:D277"/>
    <mergeCell ref="C238:D238"/>
    <mergeCell ref="C243:D243"/>
    <mergeCell ref="C247:D247"/>
    <mergeCell ref="C249:D249"/>
    <mergeCell ref="C252:D252"/>
    <mergeCell ref="C257:D257"/>
    <mergeCell ref="C259:D259"/>
    <mergeCell ref="C221:D221"/>
    <mergeCell ref="C227:D227"/>
    <mergeCell ref="C209:D209"/>
    <mergeCell ref="C211:D211"/>
    <mergeCell ref="C213:D213"/>
    <mergeCell ref="C216:D216"/>
    <mergeCell ref="C201:D201"/>
    <mergeCell ref="C191:D191"/>
    <mergeCell ref="C193:D193"/>
    <mergeCell ref="C195:D195"/>
    <mergeCell ref="C197:D197"/>
    <mergeCell ref="C179:D179"/>
    <mergeCell ref="C181:D181"/>
    <mergeCell ref="C185:D185"/>
    <mergeCell ref="C187:D187"/>
    <mergeCell ref="C168:D168"/>
    <mergeCell ref="C169:D169"/>
    <mergeCell ref="C171:D171"/>
    <mergeCell ref="C173:D173"/>
    <mergeCell ref="C175:D175"/>
    <mergeCell ref="C177:D177"/>
    <mergeCell ref="C162:D162"/>
    <mergeCell ref="C163:D163"/>
    <mergeCell ref="C164:D164"/>
    <mergeCell ref="C165:D165"/>
    <mergeCell ref="C166:D166"/>
    <mergeCell ref="C167:D167"/>
    <mergeCell ref="C156:D156"/>
    <mergeCell ref="C157:D157"/>
    <mergeCell ref="C158:D158"/>
    <mergeCell ref="C159:D159"/>
    <mergeCell ref="C160:D160"/>
    <mergeCell ref="C161:D161"/>
    <mergeCell ref="C149:D149"/>
    <mergeCell ref="C150:D150"/>
    <mergeCell ref="C151:D151"/>
    <mergeCell ref="C152:D152"/>
    <mergeCell ref="C153:D153"/>
    <mergeCell ref="C154:D154"/>
    <mergeCell ref="C143:D143"/>
    <mergeCell ref="C144:D144"/>
    <mergeCell ref="C145:D145"/>
    <mergeCell ref="C146:D146"/>
    <mergeCell ref="C147:D147"/>
    <mergeCell ref="C148:D148"/>
    <mergeCell ref="C136:D136"/>
    <mergeCell ref="C137:D137"/>
    <mergeCell ref="C138:D138"/>
    <mergeCell ref="C139:D139"/>
    <mergeCell ref="C141:D141"/>
    <mergeCell ref="C142:D142"/>
    <mergeCell ref="C130:D130"/>
    <mergeCell ref="C131:D131"/>
    <mergeCell ref="C132:D132"/>
    <mergeCell ref="C133:D133"/>
    <mergeCell ref="C134:D134"/>
    <mergeCell ref="C135:D135"/>
    <mergeCell ref="C123:D123"/>
    <mergeCell ref="C124:D124"/>
    <mergeCell ref="C126:D126"/>
    <mergeCell ref="C127:D127"/>
    <mergeCell ref="C128:D128"/>
    <mergeCell ref="C129:D129"/>
    <mergeCell ref="C117:D117"/>
    <mergeCell ref="C118:D118"/>
    <mergeCell ref="C119:D119"/>
    <mergeCell ref="C120:D120"/>
    <mergeCell ref="C121:D121"/>
    <mergeCell ref="C122:D122"/>
    <mergeCell ref="C105:D105"/>
    <mergeCell ref="C107:D107"/>
    <mergeCell ref="C111:D111"/>
    <mergeCell ref="C112:D112"/>
    <mergeCell ref="C113:D113"/>
    <mergeCell ref="C114:D114"/>
    <mergeCell ref="C115:D115"/>
    <mergeCell ref="C116:D116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6:D86"/>
    <mergeCell ref="C87:D87"/>
    <mergeCell ref="C88:D88"/>
    <mergeCell ref="C89:D89"/>
    <mergeCell ref="C90:D90"/>
    <mergeCell ref="C92:D92"/>
    <mergeCell ref="C80:D80"/>
    <mergeCell ref="C81:D81"/>
    <mergeCell ref="C82:D82"/>
    <mergeCell ref="C83:D83"/>
    <mergeCell ref="C84:D84"/>
    <mergeCell ref="C85:D85"/>
    <mergeCell ref="C73:D73"/>
    <mergeCell ref="C74:D74"/>
    <mergeCell ref="C75:D75"/>
    <mergeCell ref="C77:D77"/>
    <mergeCell ref="C78:D78"/>
    <mergeCell ref="C79:D79"/>
    <mergeCell ref="C67:D67"/>
    <mergeCell ref="C68:D68"/>
    <mergeCell ref="C69:D69"/>
    <mergeCell ref="C70:D70"/>
    <mergeCell ref="C71:D71"/>
    <mergeCell ref="C72:D72"/>
    <mergeCell ref="C56:D56"/>
    <mergeCell ref="C58:D58"/>
    <mergeCell ref="C60:D60"/>
    <mergeCell ref="C62:D62"/>
    <mergeCell ref="C63:D63"/>
    <mergeCell ref="C64:D64"/>
    <mergeCell ref="C65:D65"/>
    <mergeCell ref="C66:D66"/>
    <mergeCell ref="C42:D42"/>
    <mergeCell ref="C43:D43"/>
    <mergeCell ref="C45:D45"/>
    <mergeCell ref="C49:D49"/>
    <mergeCell ref="C50:D50"/>
    <mergeCell ref="C52:D52"/>
    <mergeCell ref="C30:D30"/>
    <mergeCell ref="C32:D32"/>
    <mergeCell ref="C35:D35"/>
    <mergeCell ref="C37:D37"/>
    <mergeCell ref="C38:D38"/>
    <mergeCell ref="C17:D17"/>
    <mergeCell ref="C19:D19"/>
    <mergeCell ref="C21:D21"/>
    <mergeCell ref="C23:D23"/>
    <mergeCell ref="C26:D26"/>
    <mergeCell ref="C28:D28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2015-06-04T08:37:18Z</dcterms:created>
  <dcterms:modified xsi:type="dcterms:W3CDTF">2015-06-04T08:38:37Z</dcterms:modified>
</cp:coreProperties>
</file>